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k016735\Desktop\SRVTS\SonFormlar\Formlar\Web_Site\"/>
    </mc:Choice>
  </mc:AlternateContent>
  <xr:revisionPtr revIDLastSave="0" documentId="13_ncr:1_{0B1F0EED-86E2-489E-8482-91CA7D2F7765}" xr6:coauthVersionLast="47" xr6:coauthVersionMax="47" xr10:uidLastSave="{00000000-0000-0000-0000-000000000000}"/>
  <workbookProtection workbookAlgorithmName="SHA-512" workbookHashValue="nGmxrU2+/kh3M9KTrATIklLMlSBIKIvfndehVfiml8qy13p5e9GNgdj/OzyVmAqP4Z4b5MaHHdapaZ13kulRoQ==" workbookSaltValue="hzrbxRed2ZB3KbPT6TImAA==" workbookSpinCount="100000" lockStructure="1"/>
  <bookViews>
    <workbookView xWindow="28680" yWindow="-120" windowWidth="29040" windowHeight="15720" xr2:uid="{00000000-000D-0000-FFFF-FFFF00000000}"/>
  </bookViews>
  <sheets>
    <sheet name="Açıklama" sheetId="12" r:id="rId1"/>
    <sheet name="Ön Bilgiler" sheetId="5" r:id="rId2"/>
    <sheet name="Aktif Kalemler" sheetId="9" r:id="rId3"/>
    <sheet name="Pasif Kalemler" sheetId="10" r:id="rId4"/>
    <sheet name="Duran Varlıklar" sheetId="15" r:id="rId5"/>
    <sheet name="Alış Satış Bilgileri" sheetId="16" r:id="rId6"/>
    <sheet name="Aylar" sheetId="1"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5" i="9" l="1"/>
  <c r="C45" i="9"/>
  <c r="B45" i="9"/>
  <c r="F7" i="9" l="1"/>
  <c r="E7" i="9"/>
  <c r="D7" i="9"/>
  <c r="C7" i="9"/>
  <c r="C3" i="16"/>
  <c r="C2" i="16"/>
  <c r="C3" i="15"/>
  <c r="C2" i="15"/>
  <c r="D30" i="16"/>
  <c r="D29" i="16" s="1"/>
  <c r="C30" i="16"/>
  <c r="C29" i="16" s="1"/>
  <c r="B30" i="16"/>
  <c r="D15" i="16"/>
  <c r="C15" i="16"/>
  <c r="D12" i="16"/>
  <c r="C12" i="16"/>
  <c r="D7" i="16"/>
  <c r="C7" i="16"/>
  <c r="B29" i="16" l="1"/>
  <c r="C50" i="10" l="1"/>
  <c r="B50" i="10"/>
  <c r="E50" i="10" l="1"/>
  <c r="E37" i="10"/>
  <c r="E38" i="10"/>
  <c r="E39" i="10"/>
  <c r="E40" i="10"/>
  <c r="E41" i="10"/>
  <c r="E43" i="10"/>
  <c r="E44" i="10"/>
  <c r="E45" i="10"/>
  <c r="E46" i="10"/>
  <c r="E15" i="10"/>
  <c r="B31" i="9"/>
  <c r="C31" i="9"/>
  <c r="E31" i="9"/>
  <c r="B32" i="9"/>
  <c r="C32" i="9"/>
  <c r="E32" i="9"/>
  <c r="B34" i="9"/>
  <c r="C34" i="9"/>
  <c r="E34" i="9"/>
  <c r="B35" i="9"/>
  <c r="C35" i="9"/>
  <c r="E35" i="9"/>
  <c r="B36" i="9"/>
  <c r="C36" i="9"/>
  <c r="E36" i="9"/>
  <c r="B37" i="9"/>
  <c r="C37" i="9"/>
  <c r="E37" i="9"/>
  <c r="B38" i="9"/>
  <c r="C38" i="9"/>
  <c r="E38" i="9"/>
  <c r="B40" i="9"/>
  <c r="C40" i="9"/>
  <c r="E40" i="9"/>
  <c r="B41" i="9"/>
  <c r="C41" i="9"/>
  <c r="E41" i="9"/>
  <c r="B42" i="9"/>
  <c r="C42" i="9"/>
  <c r="E42" i="9"/>
  <c r="B43" i="9"/>
  <c r="C43" i="9"/>
  <c r="E43" i="9"/>
  <c r="B44" i="9"/>
  <c r="C44" i="9"/>
  <c r="E44" i="9"/>
  <c r="B37" i="10"/>
  <c r="C37" i="10"/>
  <c r="B38" i="10"/>
  <c r="C38" i="10"/>
  <c r="B39" i="10"/>
  <c r="C39" i="10"/>
  <c r="B40" i="10"/>
  <c r="C40" i="10"/>
  <c r="B41" i="10"/>
  <c r="C41" i="10"/>
  <c r="B43" i="10"/>
  <c r="C43" i="10"/>
  <c r="B44" i="10"/>
  <c r="C44" i="10"/>
  <c r="B45" i="10"/>
  <c r="C45" i="10"/>
  <c r="B46" i="10"/>
  <c r="C46" i="10"/>
  <c r="B47" i="10"/>
  <c r="C47" i="10"/>
  <c r="E47" i="10"/>
  <c r="B48" i="10"/>
  <c r="C48" i="10"/>
  <c r="E48" i="10"/>
  <c r="B49" i="10"/>
  <c r="C49" i="10"/>
  <c r="E49" i="10"/>
  <c r="B5" i="10" l="1"/>
  <c r="B5" i="9"/>
  <c r="L3" i="1" l="1"/>
  <c r="M3" i="1"/>
  <c r="J3" i="1"/>
  <c r="K3" i="1"/>
  <c r="C16" i="9" l="1"/>
  <c r="C9" i="10" l="1"/>
  <c r="D9" i="10"/>
  <c r="D51" i="10" s="1"/>
  <c r="C51" i="10" l="1"/>
  <c r="C36" i="10"/>
  <c r="C8" i="10"/>
  <c r="F15" i="10"/>
  <c r="E42" i="10" s="1"/>
  <c r="D15" i="10"/>
  <c r="C15" i="10"/>
  <c r="F9" i="10"/>
  <c r="E9" i="10"/>
  <c r="E51" i="10" s="1"/>
  <c r="D8" i="10"/>
  <c r="C3" i="10"/>
  <c r="C2" i="10"/>
  <c r="F16" i="9"/>
  <c r="E16" i="9"/>
  <c r="D16" i="9"/>
  <c r="C39" i="9" s="1"/>
  <c r="F10" i="9"/>
  <c r="E10" i="9"/>
  <c r="D10" i="9"/>
  <c r="C10" i="9"/>
  <c r="C3" i="9"/>
  <c r="C2" i="9"/>
  <c r="F8" i="10" l="1"/>
  <c r="F51" i="10"/>
  <c r="F33" i="10" s="1"/>
  <c r="B51" i="10"/>
  <c r="E36" i="10"/>
  <c r="E33" i="9"/>
  <c r="C42" i="10"/>
  <c r="C35" i="10"/>
  <c r="E39" i="9"/>
  <c r="B39" i="9"/>
  <c r="B33" i="9"/>
  <c r="C33" i="9"/>
  <c r="B42" i="10"/>
  <c r="B36" i="10"/>
  <c r="E8" i="10"/>
  <c r="E35" i="10" s="1"/>
  <c r="C7" i="10"/>
  <c r="F7" i="10"/>
  <c r="D7" i="10"/>
  <c r="B30" i="9" l="1"/>
  <c r="C30" i="9"/>
  <c r="E30" i="9"/>
  <c r="B1" i="9"/>
  <c r="C34" i="10"/>
  <c r="B35" i="10"/>
  <c r="E7" i="10"/>
  <c r="E34" i="10" s="1"/>
  <c r="E33" i="10" s="1"/>
  <c r="C23" i="10"/>
  <c r="F23" i="10"/>
  <c r="D23" i="10"/>
  <c r="E23" i="10" l="1"/>
  <c r="B1" i="10"/>
  <c r="C33" i="10"/>
  <c r="B33" i="10"/>
  <c r="B3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Fatih Yalçın Mete</author>
    <author>Burcu Zühal İman Er</author>
  </authors>
  <commentList>
    <comment ref="C4" authorId="0" shapeId="0" xr:uid="{2DA84D4D-188F-4D2C-8766-E933ADD23072}">
      <text>
        <r>
          <rPr>
            <sz val="9"/>
            <color indexed="81"/>
            <rFont val="Tahoma"/>
            <family val="2"/>
          </rPr>
          <t>Firmanın MERSİS’te kayıtlı olan ünvan bilgisi yazılacaktır.</t>
        </r>
      </text>
    </comment>
    <comment ref="C5" authorId="0" shapeId="0" xr:uid="{644723BF-8AA2-4CEF-85FC-DA5760D1EE44}">
      <text>
        <r>
          <rPr>
            <sz val="9"/>
            <color indexed="81"/>
            <rFont val="Tahoma"/>
            <family val="2"/>
          </rPr>
          <t>Vergi Kimlik Numarası (VKN) yazılacaktır.</t>
        </r>
      </text>
    </comment>
    <comment ref="C6" authorId="0" shapeId="0" xr:uid="{3027AD4A-068D-4495-B5E7-ADCE080D8F5E}">
      <text>
        <r>
          <rPr>
            <sz val="9"/>
            <color indexed="81"/>
            <rFont val="Tahoma"/>
            <family val="2"/>
          </rPr>
          <t>Firmanın LEI  (Tüzel Kişi Kimlik Kodu - Legal Entity Identifier) kodu bulunuyorsa yazılacaktır. LEI kodu bulunmuyorsa boş bırakılacaktır.</t>
        </r>
      </text>
    </comment>
    <comment ref="C7" authorId="1" shapeId="0" xr:uid="{C0471344-759A-4BC6-B93F-2BA569A4DD51}">
      <text>
        <r>
          <rPr>
            <sz val="9"/>
            <color indexed="81"/>
            <rFont val="Tahoma"/>
            <family val="2"/>
            <charset val="162"/>
          </rPr>
          <t>Verilerin hesaplandığı raporlama ayı seçilecektir. Örneğin 31 Mart 2026 raporlaması için "Mart 2026" seçilecektir.</t>
        </r>
      </text>
    </comment>
    <comment ref="C8" authorId="0" shapeId="0" xr:uid="{7854685E-48F4-4F52-8062-DEDF46D4F585}">
      <text>
        <r>
          <rPr>
            <sz val="9"/>
            <color indexed="81"/>
            <rFont val="Tahoma"/>
            <family val="2"/>
          </rPr>
          <t>Verilerin hesaplandığı raporlama ayı seçilecektir. Örneğin 31 Mart 2026 raporlaması için "Mart 2026" seçilecektir.</t>
        </r>
      </text>
    </comment>
    <comment ref="C9" authorId="0" shapeId="0" xr:uid="{338A4BDD-E09C-4B33-A93B-EAFFBD6A30C9}">
      <text>
        <r>
          <rPr>
            <sz val="9"/>
            <color indexed="81"/>
            <rFont val="Tahoma"/>
            <family val="2"/>
          </rPr>
          <t>Firma tarafından faaliyet gösterilen sektör bilgisi seçilecektir.</t>
        </r>
      </text>
    </comment>
    <comment ref="C10" authorId="0" shapeId="0" xr:uid="{9F87EAE3-ED16-4AB6-9E2E-2F6ABE870D5F}">
      <text>
        <r>
          <rPr>
            <sz val="9"/>
            <color indexed="81"/>
            <rFont val="Tahoma"/>
            <family val="2"/>
          </rPr>
          <t>Firmanın faaliyetlerinde ağırlıklı olarak kullandığı para birimi seçilecektir.</t>
        </r>
      </text>
    </comment>
    <comment ref="C11" authorId="0" shapeId="0" xr:uid="{5BE5E613-4260-4225-96C6-91C68D4E3F8F}">
      <text>
        <r>
          <rPr>
            <sz val="9"/>
            <color indexed="81"/>
            <rFont val="Tahoma"/>
            <family val="2"/>
          </rPr>
          <t>Firmada raporlama yapılan tarih itibarıyla mevcut toplam kayıtlı çalışan sayısı yazılacaktır.</t>
        </r>
      </text>
    </comment>
    <comment ref="C12" authorId="0" shapeId="0" xr:uid="{A6ED210E-8EEB-46ED-970B-0BD78BBF1C7B}">
      <text>
        <r>
          <rPr>
            <sz val="9"/>
            <color indexed="81"/>
            <rFont val="Tahoma"/>
            <family val="2"/>
          </rPr>
          <t>Firmanın merkez adresi bilgisi yazılacaktır.</t>
        </r>
      </text>
    </comment>
    <comment ref="C13" authorId="0" shapeId="0" xr:uid="{23083A16-4F9C-4305-B3BD-91B5D0DFAB26}">
      <text>
        <r>
          <rPr>
            <sz val="9"/>
            <color indexed="81"/>
            <rFont val="Tahoma"/>
            <family val="2"/>
          </rPr>
          <t>Firmanın Kayıtlı Elektronik Posta (KEP) adresi yazılacaktır.</t>
        </r>
      </text>
    </comment>
    <comment ref="C14" authorId="0" shapeId="0" xr:uid="{CC616CC1-9380-467D-9300-1F1E0985FAF5}">
      <text>
        <r>
          <rPr>
            <sz val="9"/>
            <color indexed="81"/>
            <rFont val="Tahoma"/>
            <family val="2"/>
          </rPr>
          <t xml:space="preserve">Veri formunu hazırlayan kişinin adı ve soyadı bilgisi yazılacaktır </t>
        </r>
      </text>
    </comment>
    <comment ref="C15" authorId="0" shapeId="0" xr:uid="{E1B2A357-4E5D-4208-BF11-5DF45784ACF4}">
      <text>
        <r>
          <rPr>
            <sz val="9"/>
            <color indexed="81"/>
            <rFont val="Tahoma"/>
            <family val="2"/>
          </rPr>
          <t>Veri formunu hazırlayan kişinin telefon numarası yazılacaktır. 
Veri formuna ilişkin ihtiyaç olması durumunda iletişim kurulması amacıyla talep edilmektedir.</t>
        </r>
      </text>
    </comment>
    <comment ref="C16" authorId="0" shapeId="0" xr:uid="{F6F3FD8F-CC97-4BCA-A7C4-382650FDA1C0}">
      <text>
        <r>
          <rPr>
            <sz val="9"/>
            <color indexed="81"/>
            <rFont val="Tahoma"/>
            <family val="2"/>
          </rPr>
          <t>Veri formunu hazırlayan kişinin e-posta adresi yazılacaktır. Veri formuna ilişkin ihtiyaç olması durumunda iletişim kurulması amacıyla talep edilmektedir.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Aylin Aslan</author>
    <author>Kasımcan Gündüz</author>
  </authors>
  <commentList>
    <comment ref="B8" authorId="0" shapeId="0" xr:uid="{8DBF923F-831A-48BF-B06E-0F8E610EEDED}">
      <text>
        <r>
          <rPr>
            <sz val="9"/>
            <color indexed="81"/>
            <rFont val="Tahoma"/>
            <family val="2"/>
          </rPr>
          <t xml:space="preserve">Firmanın elinde bulunan nakit bakiyesi, TL ve yabancı paranın TL karşılığı ayrımında yazılacaktır.
Tüm vadeler alanına yazılan tutar, 0-3 ay vade alanına yazılan tutarı da kapsamalıdır. 
İlgili hesaplar: 
• 100. Kasa
</t>
        </r>
      </text>
    </comment>
    <comment ref="B9" authorId="0" shapeId="0" xr:uid="{29A8C264-B70E-4351-89D4-0773390B4050}">
      <text>
        <r>
          <rPr>
            <sz val="9"/>
            <color indexed="81"/>
            <rFont val="Tahoma"/>
            <family val="2"/>
            <charset val="162"/>
          </rPr>
          <t>Firmanın aldığı henüz tahsil edilmemiş veya ciro edilmemiş olan çek bakiyesi, varsa vadeleri dikkate alınarak Türk Lirası ve yabancı paranın TL karşılığı ayrımında yazılacaktır. 
Tüm vadeler alanına yazılan tutar, 0-3 ay vade alanına yazılan tutarı da kapsamalıdır. 
İlgili hesaplar: 
• 101. Alınan Çekler</t>
        </r>
      </text>
    </comment>
    <comment ref="B10" authorId="0" shapeId="0" xr:uid="{FEC9B3E5-4460-447A-AED1-2CBE27F6ABAC}">
      <text>
        <r>
          <rPr>
            <sz val="9"/>
            <color indexed="81"/>
            <rFont val="Tahoma"/>
            <family val="2"/>
            <charset val="162"/>
          </rPr>
          <t xml:space="preserve">Firmanın yurt içi ve yurt dışı banka ve benzeri kuruluşlarda bulunan mevduat bakiyeleri, vadeleri dikkate alınarak Türk Lirası ve yabancı paranın TL karşılığı ayrımında yazılacaktır. 
Tüm vadeler alanına yazılan tutar, 0-3 ay vade alanına yazılan tutarı da kapsamalıdır.  
Altın ve diğer kıymetli madenlere ilişkin yabancı para mevduat tutarları da “Yabancı Para TL Karşılığı” alanına  yazılacaktır.
İlgili hesaplar: 
• 102. Bankalar
</t>
        </r>
      </text>
    </comment>
    <comment ref="B13" authorId="0" shapeId="0" xr:uid="{13BA66DB-8F01-4BFC-8AD8-049C95E595CB}">
      <text>
        <r>
          <rPr>
            <sz val="9"/>
            <color indexed="81"/>
            <rFont val="Tahoma"/>
            <family val="2"/>
            <charset val="162"/>
          </rPr>
          <t xml:space="preserve">Firmanın bankalardan çekle veya ödeme emri ile yapacağı ödeme tutarları, varsa vadeleri dikkate alınarak Türk Lirası ve yabancı paranın TL karşılığı ayrımında yazılacaktır. 
Tüm vadeler alanına yazılan tutar, 0-3 ay vade alanına yazılan tutarı da kapsamalıdır. 
Bu alana tutarlar pozitif olarak girilecektir.
İlgili hesaplar: 
• 103. Verilen Çekler ve Ödeme Emirleri
</t>
        </r>
      </text>
    </comment>
    <comment ref="B14" authorId="0" shapeId="0" xr:uid="{2AE99E32-8629-4D46-BF8F-6CB0AC2F84AC}">
      <text>
        <r>
          <rPr>
            <sz val="9"/>
            <color indexed="81"/>
            <rFont val="Tahoma"/>
            <family val="2"/>
            <charset val="162"/>
          </rPr>
          <t xml:space="preserve">Kasa, Alınan Çekler, Bankalar ve Verilen Çekler ve Ödeme Emirleri hesapları kapsamında yer almayan ancak nitelikleri itibarıyla hazır değer sayılan tutarlar, ilgili tarihteki bakiyesi vadeleri dikkate alınarak Türk Lirası ve yabancı paranın TL karşılığı ayrımında yazılacaktır. 
Tüm vadeler alanına yazılan tutar, 0-3 ay vade alanına yazılan tutarı da kapsamalıdır. 
Kredi kartıyla yapılan satışlar dolayısıyla banka ya da diğer finans kuruluşlarından tahsil edilecek alacaklar da bu alana yazılacaktır.
İlgili hesaplar: 
• 108. Diğer Hazır Değerler
</t>
        </r>
      </text>
    </comment>
    <comment ref="B15" authorId="0" shapeId="0" xr:uid="{0548B7E7-9E23-4182-B68C-A0B44A68930D}">
      <text>
        <r>
          <rPr>
            <sz val="9"/>
            <color indexed="81"/>
            <rFont val="Tahoma"/>
            <family val="2"/>
            <charset val="162"/>
          </rPr>
          <t xml:space="preserve">Faiz geliri veya kâr payı sağlamak veya fiyat değişmelerinden yararlanarak kârlar elde etmek amacı ile geçici bir süre elde tutulmak üzere alınan hisse senedi, tahvil, hazine bonosu, finansman bonosu, 
yatırım fonu katılma belgesi, kâr-zarar ortaklığı belgesi, gelir ortaklığı senedi gibi, menkul kıymetler ile bunlara ait değer azalma karşılıkları, vadeleri dikkate alınarak Türk Lirası ve yabancı paranın TL karşılığı ayrımında yazılacaktır. 
Tüm vadeler alanına yazılan tutar, 0-3 ay vade alanına yazılan tutarı da kapsamalıdır. 
İlgili hesaplar: 
• 110. Hisse Senetleri
• 111. Özel Kesim Tahvil, Senet ve Bonoları
• 112. Kamu Kesimi Tahvil, Senet ve Bonoları
• 118. Diğer Menkul Kıymetler
• 119. Menkul Kıymetler Değer Düşüklüğü Karşılığı (-)
</t>
        </r>
      </text>
    </comment>
    <comment ref="B16" authorId="0" shapeId="0" xr:uid="{F754C7F6-03CE-4E30-9647-B3C813052097}">
      <text>
        <r>
          <rPr>
            <sz val="9"/>
            <color indexed="81"/>
            <rFont val="Tahoma"/>
            <family val="2"/>
            <charset val="162"/>
          </rPr>
          <t xml:space="preserve">Firmanın ticari ilişkisi nedeniyle ortaya çıkan senetli ve senetsiz alacak tutarları, vadeleri dikkate alınarak Türk Lirası ve yabancı paranın TL karşılığı ayrımında yazılacaktır.
Firmanın ilişkili taraflarından (Ortaklar, İştirakler ve Bağlı Ortaklıklar)  olan ticari alacakları da bu kalem altına yazılacaktır.
İlgili alacak tutarları yurt çindeki bir müşteriden ise “Yurti İçi Ticari Alacaklar” kalemine, yurt dışındaki bir müşteriden ise “Yurt Dışı Ticari Alacaklar” kaleminde yazılmalıdır.
Tüm vadeler alanına yazılan tutar, 0-3 ay vade alanına yazılan tutarı da kapsamalıdır. 
İlgili hesaplar:
• 120. Alıcılar
• 121. Alacak Senetleri
• 126. Verilen Depozito ve Teminatlar
• 127. Diğer Ticari Alacaklar
• 128. Şüpheli Ticari Alacaklar
• 129. Şüpheli Ticari Alacaklar Karşılığı (-)
• 220. Alıcılar
• 221. Alacak Senetleri
• 226. Verilen Depozito Ve Teminatlar
• 229. Şüpheli Ticari Alacaklar Karşılığı(-)
</t>
        </r>
      </text>
    </comment>
    <comment ref="B19" authorId="0" shapeId="0" xr:uid="{95E94503-3D2D-4483-AC02-D3A748BD2D1D}">
      <text>
        <r>
          <rPr>
            <sz val="9"/>
            <color indexed="81"/>
            <rFont val="Tahoma"/>
            <family val="2"/>
            <charset val="162"/>
          </rPr>
          <t xml:space="preserve">Firmanın ilişkili taraflarından olan ve ticari bir işlemden kaynaklanmayan senetli ve senetsiz alacak tutarları, 
vadeleri dikkate alınarak Türk Lirası ve yabancı paranın TL karşılığı ayrımında yazılacaktır. 
Tüm vadeler alanına yazılan tutar, 0-3 ay vade alanına yazılan tutarı da kapsamalıdır.   
İlgili hesaplar:
• 131. Ortaklardan Alacaklar
• 132. İştiraklerden Alacaklar
• 133. Bağlı Ortaklıklardan Alacaklar
• 231. Ortaklardan Alacaklar
• 232. İştiraklerden Alacaklar
• 233. Bağlı Ortaklıklardan Alacaklar
</t>
        </r>
      </text>
    </comment>
    <comment ref="B20" authorId="0" shapeId="0" xr:uid="{DE1FF941-A624-43F9-9143-E6760DB27F79}">
      <text>
        <r>
          <rPr>
            <sz val="9"/>
            <color indexed="81"/>
            <rFont val="Tahoma"/>
            <family val="2"/>
            <charset val="162"/>
          </rPr>
          <t xml:space="preserve">Firmanın ilişkili tarafları dışındaki taraflardan olan ve ticari bir işlemden kaynaklanmayan senetli ve senetsiz alacak tutarları, vadeleri dikkate alınarak Türk Lirası ve yabancı paranın TL karşılığı ayrımında yazılacaktır.  
Tüm vadeler alanına yazılan tutar, 0-3 ay vade alanına yazılan tutarı da kapsamalıdır.   
İlgili hesaplar:
• 135. Personelden Alacaklar
• 136. Diğer Çeşitli Alacaklar
• 138. Şüpheli Diğer Alacaklar
• 139. Şüpheli Diğer Alacaklar Karşılığı(-)
• 235. Personelden Alacaklar
• 236. Diğer Çeşitli Alacaklar
• 239. Şüpheli Diğer Alacaklar Karşılığı(-)
</t>
        </r>
      </text>
    </comment>
    <comment ref="B21" authorId="0" shapeId="0" xr:uid="{36B22500-8624-424B-9DCC-39AB17E8E790}">
      <text>
        <r>
          <rPr>
            <sz val="9"/>
            <color indexed="81"/>
            <rFont val="Tahoma"/>
            <family val="2"/>
            <charset val="162"/>
          </rPr>
          <t xml:space="preserve">Yıllara yaygın inşaat ve onarım işleri yapan işletmelerin bu işleri dolayısıyla yaptıkları harcamaların bakiyesi, vadeleri dikkate alınarak Türk Lirası ve yabancı paranın TL karşılığı ayrımında yazılacaktır. Tüm vadeler alanına yazılan tutar, 0-3 ay vade alanına yazılan tutarı da kapsamalıdır. 
İlgili hesaplar:
• 17. Yıllara Yaygın İnşaat ve Onarım Maliyetleri
</t>
        </r>
      </text>
    </comment>
    <comment ref="B22" authorId="1" shapeId="0" xr:uid="{4E4936E2-DB2F-4199-97F4-25FB1048271B}">
      <text>
        <r>
          <rPr>
            <sz val="9"/>
            <color indexed="81"/>
            <rFont val="Tahoma"/>
            <family val="2"/>
            <charset val="162"/>
          </rPr>
          <t xml:space="preserve">Üçüncü kişilerden tahsili ya da bunlar hesabına kesin borç kaydı hesap döneminden sonra yapılacak gelirlerin, içinde bulunan döneme ait olan kısımları, vadeleri dikkate alınarak Türk Lirası ve yabancı paranın TL karşılığı ayrımında yazılacaktır. Tüm vadeler alanına yazılan tutar, 0-3 ay vadeyi de kapsayacaktır.
İlgili hesaplar:
• 181.Gelir Tahakkukları
• 281.Gelir Tahakkukları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Aylin Aslan</author>
    <author>Fatih Yalçın Mete</author>
  </authors>
  <commentList>
    <comment ref="B9" authorId="0" shapeId="0" xr:uid="{1A38D9E9-79C5-4F9F-BEFF-33A30C92BBF1}">
      <text>
        <r>
          <rPr>
            <sz val="9"/>
            <color indexed="81"/>
            <rFont val="Tahoma"/>
            <family val="2"/>
            <charset val="162"/>
          </rPr>
          <t>Banka ve diğer finansal kuruluşlardan sağlanan kredilerin bakiyesi, vadeleri dikkate alınarak Türk Lirası ve yabancı paranın TL karşılığı ayrımında yazılacaktır. 
Söz konusu krediler yurt içinde faaliyet gösteren (yurt içi yerleşik) bir banka veya finansal kuruluştan temin edilmişse “Yurt İçi Krediler”,
yurt dışında faaliyet gösteren (yurt dışı yerleşik) bir banka veya finansal kuruluştan temin edilmişse “Yurt Dışı Krediler” kalemi altında sunulacaktır.
Tüm vadeler alanına yazılan tutar, 0-3 ay vade alanına yazılan tutarı da kapsamalıdır.
İlgili hesaplar:
• 300. Banka Kredileri
• 303. Uzun Vadeli Kredilerin Anapara Taksitleri ve Faizleri
• 400. Banka Kredileri</t>
        </r>
      </text>
    </comment>
    <comment ref="B12" authorId="0" shapeId="0" xr:uid="{9319579E-B36C-4DE7-9060-66F46C96A8B8}">
      <text>
        <r>
          <rPr>
            <sz val="9"/>
            <color indexed="81"/>
            <rFont val="Tahoma"/>
            <family val="2"/>
            <charset val="162"/>
          </rPr>
          <t xml:space="preserve">Firmanın finansal kiralamaya konu varlıklarına ilişkin borçları, vadeleri dikkate alınarak Türk Lirası ve yabancı paranın TL karşılığı ayrımında yazılacaktır. 
Tüm vadeler alanına yazılan tutar, 0-3 ay vade alanına yazılan tutarı da kapsamalıdır.
İlgili hesaplar:
• 301. Finansal Kiralama İşlemlerinden Borçlar
• 401. Finansal Kiralama İşlemlerinden Borçlar
</t>
        </r>
      </text>
    </comment>
    <comment ref="B13" authorId="0" shapeId="0" xr:uid="{EB5D9ADA-3AA7-4AB0-9105-E4989388D7F9}">
      <text>
        <r>
          <rPr>
            <sz val="9"/>
            <color indexed="81"/>
            <rFont val="Tahoma"/>
            <family val="2"/>
            <charset val="162"/>
          </rPr>
          <t xml:space="preserve">Firma tarafından çıkarılan tahvil, bono, senet ve benzeri diğer finansal borçlanma araçlarının bakiyeleri, vadeleri dikkate alınarak Türk Lirası ve yabancı paranın TL karşılığı ayrımında yazılacaktır. 
Tüm vadeler alanına yazılan tutar, 0-3 ay vade alanına yazılan tutarı da kapsamalıdır. 
İlgili hesaplar:
• 304. Tahvil Anapara Borç, Taksit Ve Faizleri
• 305. Çıkarılan Bonolar ve Senetler
• 306. Çıkarılmış Diğer Menkul Kıymetler
• 405. Çıkarılmış Tahviller
• 407. Çıkarılmış Diğer Menkul Kıymetler
</t>
        </r>
      </text>
    </comment>
    <comment ref="B14" authorId="0" shapeId="0" xr:uid="{4A0276D5-B1F9-41E3-8373-50F11B3B4823}">
      <text>
        <r>
          <rPr>
            <sz val="9"/>
            <color indexed="81"/>
            <rFont val="Tahoma"/>
            <family val="2"/>
            <charset val="162"/>
          </rPr>
          <t xml:space="preserve">Krediler, Finansal Kiralama Borçları ve Çıkarılmış Menkul Kıymetler dışında kalan mali borçların bakiyesi, vadeleri dikkate alınarak Türk Lirası ve yabancı paranın TL karşılığı ayrımında yazılacaktır. 
Tüm vadeler alanına yazılan tutar, 0-3 ay vade alanına yazılan tutarı da kapsamalıdır.
İlgili hesaplar:
• 309. Diğer Mali Borçlar
• 409. Diğer Mali Borçlar
</t>
        </r>
      </text>
    </comment>
    <comment ref="B15" authorId="0" shapeId="0" xr:uid="{2058F334-B0C0-489B-8371-6726432E75E5}">
      <text>
        <r>
          <rPr>
            <sz val="9"/>
            <color indexed="81"/>
            <rFont val="Tahoma"/>
            <family val="2"/>
            <charset val="162"/>
          </rPr>
          <t xml:space="preserve">Firmanın ticari ilişkisi nedeniyle ortaya çıkan senetli ve senetsiz borç tutarları, vadeleri dikkate alınarak Türk Lirası ve yabancı paranın TL karşılığı ayrımında yazılacaktır.  
Tüm vadeler alanına yazılan tutar, 0-3 ay vade alanına yazılan tutarı da kapsamalıdır.
Firmanın ilişkili taraflarından (Ortaklar, İştirakler ve Bağlı Ortaklıklar)  olan ticari borçları da bu kalem altına yazılacaktır.
İlgili alacak tutarları yurt içindeki bir satıcıya ise “Yurt İçi Ticari Borçlar” kalemine, yurt dışındaki bir satıcıya ise “Yurt Dışı Ticari Borçlar” kaleminde yazılmalıdır.
İlgili hesaplar:
• 320. Satıcılar
• 321. Borç Senetleri
• 326. Alınan Depozito Ve Teminatlar
• 329. Diğer Ticari Borçlar
• 420. Satıcılar
• 421. Borç Senetleri
• 426. Alınan Depozito ve Teminatlar
• 429. Diğer Ticari Borçlar
</t>
        </r>
      </text>
    </comment>
    <comment ref="B18" authorId="0" shapeId="0" xr:uid="{DE05B0E9-F8F0-4060-89EF-44EBBD51ECF2}">
      <text>
        <r>
          <rPr>
            <sz val="9"/>
            <color indexed="81"/>
            <rFont val="Tahoma"/>
            <family val="2"/>
            <charset val="162"/>
          </rPr>
          <t xml:space="preserve">Firmanın ilişkili taraflara olan ve ticari bir işlemden kaynaklanmayan senetli ve senetsiz borç tutarları, vadeleri dikkate alınarak Türk Lirası ve yabancı paranın TL karşılığı ayrımında yazılacaktır. 
Tüm vadeler alanına yazılan tutar, 0-3 ay vade alanına yazılan tutarı da kapsamalıdır.  
İlgili hesaplar:
• 331. Ortaklara Borçlar
• 332. İştiraklere Borçlar
• 333. Bağlı Ortaklıklara Borçlar
• 431. Ortaklara Borçlar
• 432. İştiraklere Borçlar
• 433. Bağlı Ortaklıklara Borçlar
</t>
        </r>
      </text>
    </comment>
    <comment ref="B19" authorId="0" shapeId="0" xr:uid="{A0ED7DF9-C002-4891-92CF-C4DE95E01651}">
      <text>
        <r>
          <rPr>
            <sz val="9"/>
            <color indexed="81"/>
            <rFont val="Tahoma"/>
            <family val="2"/>
            <charset val="162"/>
          </rPr>
          <t xml:space="preserve">Firmanın ilişkili tarafları dışındaki taraflara olan ve ticari bir işlemden kaynaklanmayan senetli ve senetsiz borç tutarları, vadeleri dikkate alınarak Türk Lirası ve yabancı paranın TL karşılığı ayrımında yazılacaktır. 
Tüm vadeler alanına yazılan tutar, 0-3 ay vade alanına yazılan tutarı da kapsamalıdır.  
İlgili hesaplar:
• 335. Personele Borçlar
• 336. Diğer Çeşitli Borçlar
• 436. Diğer Çeşitli Borçlar
</t>
        </r>
      </text>
    </comment>
    <comment ref="B20" authorId="0" shapeId="0" xr:uid="{E8EE6C8E-5B49-4B52-8BF5-021D0A0F9659}">
      <text>
        <r>
          <rPr>
            <sz val="9"/>
            <color indexed="81"/>
            <rFont val="Tahoma"/>
            <family val="2"/>
            <charset val="162"/>
          </rPr>
          <t xml:space="preserve">Firma tarafından alınan avanslar, vadeleri dikkate alınarak Türk Lirası ve yabancı paranın TL karşılığı ayrımında yazılacaktır. 
Tüm vadeler alanına yazılan tutar, 0-3 ay vade alanına yazılan tutarı da kapsamalıdır.
İlgili hesaplar:
• 340. Alınan Sipariş Avansları
• 349. Alınan Diğer Avanslar
• 440. Alınan Sipariş Avansları
• 449. Alınan Diğer Avanslar
</t>
        </r>
      </text>
    </comment>
    <comment ref="B21" authorId="0" shapeId="0" xr:uid="{88A2C3D3-EDAA-46B5-A31B-FA1041BBE2B2}">
      <text>
        <r>
          <rPr>
            <sz val="9"/>
            <color indexed="81"/>
            <rFont val="Tahoma"/>
            <family val="2"/>
            <charset val="162"/>
          </rPr>
          <t xml:space="preserve">Yıllara yaygın taahhüt işleri yapan işletmelerin üstlendikleri işlerden, gerçekleştirdikleri kısım karşılığında aldıkları hak edişlerin bakiyesi, vadeleri dikkate alınarak Türk Lirası ve yabancı paranın TL karşılığı ayrımında yazılacaktır. 
Tüm vadeler alanına yazılan tutar, 0-3 ay vade alanına yazılan tutarı da kapsamalıdır.
İlgili hesaplar:
• 35. Yıllara Yaygın İnşaat Ve Onarım Hakediş Bedelleri
</t>
        </r>
      </text>
    </comment>
    <comment ref="B22" authorId="1" shapeId="0" xr:uid="{AB49DEC4-B8B7-4095-A9E9-8030B45FF67C}">
      <text>
        <r>
          <rPr>
            <sz val="9"/>
            <color indexed="81"/>
            <rFont val="Tahoma"/>
            <family val="2"/>
          </rPr>
          <t xml:space="preserve">Gelecek aylarda ödemesi yapılacak gider tahakkuklarının tutarı, vadeleri dikkate alınarak Türk Lirası ve yabancı paranın TL karşılığı ayrımında yazılacaktır. 
Tüm vadeler alanına yazılan tutar, 0-3 ay vade alanına yazılan tutarı da kapsamalıdır.
İlgili hesaplar:
• 381.Gider Tahakkukları
• 481.Gider Tahakkukları
</t>
        </r>
      </text>
    </comment>
    <comment ref="B26" authorId="0" shapeId="0" xr:uid="{CCD972C8-F175-4234-8AAF-EBFC21271BAC}">
      <text>
        <r>
          <rPr>
            <sz val="9"/>
            <color indexed="81"/>
            <rFont val="Tahoma"/>
            <family val="2"/>
            <charset val="162"/>
          </rPr>
          <t>Kamu Özel İşbirliği (KÖİ) Kapsamında alınan kredi tutarları,  vadeleri dikkate alınarak Türk Lirası ve yabancı paranın TL karşılığı ayrımında yazılacaktır. 
Söz konusu kredi tutarları Krediler hesabında yer alsa da bu hesaba bilgi için ayrıca yazılacaktır.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Aylin Aslan</author>
    <author>Fatih Yalçın Mete</author>
  </authors>
  <commentList>
    <comment ref="B7" authorId="0" shapeId="0" xr:uid="{3048DBB8-44ED-4C7D-84DF-4A635236E861}">
      <text>
        <r>
          <rPr>
            <sz val="9"/>
            <color indexed="81"/>
            <rFont val="Tahoma"/>
            <family val="2"/>
            <charset val="162"/>
          </rPr>
          <t xml:space="preserve">Uzun vadeli amaçlarla  (yatırım amacıyla) alınan veya satılan menkul kıymetlerin ilgili üç aylık dönem içindeki alış-satış tutarları, Türk Lirası ve yabancı paranın TL karşılığı ayrımında yazılacaktır. 
Üç aylık dönem içindeki değişimi hesaplanacak olan ilgili hesaplar:
• 240. Bağlı Menkul Kıymetler
• 241. Bağlı Menkul Kıymetler Değer Düşüklüğü Karşılığı(-)
• 242. İştirakler
• 243. İştiraklere Sermaye Taahhütleri(-)
• 244. İştirakler Sermaye Payları Değer Düşüklüğü Karşılığı(-)
• 245. Bağlı Ortaklıklar
• 246. Bağlı Ortaklıklara Sermaye Taahhütleri(-)
• 247. Bağlı Ortaklıklar Sermaye Payları Değer Düşüklüğü Karşılığı(-)
• 248. Diğer Mali Duran Varlıklar
• 249. Diğer Mali Duran Varlıklar Karşılığı(-) </t>
        </r>
      </text>
    </comment>
    <comment ref="B8" authorId="1" shapeId="0" xr:uid="{8CD25345-2955-4E76-A847-602E37A55A72}">
      <text>
        <r>
          <rPr>
            <sz val="9"/>
            <color indexed="81"/>
            <rFont val="Tahoma"/>
            <family val="2"/>
            <charset val="162"/>
          </rPr>
          <t xml:space="preserve">Firmanın faaliyetlerinde kullanmak üzere edinidiği fiziki varlık kalemlerinin alış-satış tutarları, Türk Lirası ve yabancı paranın TL karşılığı ayrımında yazılacaktır. 
Üç aylık dönem içindeki alışlar ve üç aylık dönem içi satış tutarları raporlanacaktır.
Amortisman hesaplaması yansıtılmayacaktır.
Üç aylık dönem içindeki değişimi hesaplanacak olan ilgili hesaplar:
• 250. Arazi Ve Arsalar
• 251. Yer Altı Ve Yer Üstü Düzenleri
• 252. Binalar
• 253. Tesis, Makine Ve Cihazlar
• 254. Taşıtlar
• 255. Demirbaşlar
• 256. Diğer Maddi Duran Varlıklar
• 258. Yapılmakta Olan Yatırımlar
• 259. Verilen Avanslar
</t>
        </r>
      </text>
    </comment>
    <comment ref="B9" authorId="1" shapeId="0" xr:uid="{A8B4DDAD-08E3-4908-A7DC-BC545119ED48}">
      <text>
        <r>
          <rPr>
            <sz val="9"/>
            <color indexed="81"/>
            <rFont val="Tahoma"/>
            <family val="2"/>
          </rPr>
          <t xml:space="preserve">Herhangi bir fiziksel varlığı bulunmayan ve işletmenin belli bir şekilde yararlandığı veya yararlanmayı beklediği aktifleştirilen giderler ile belli koşullar altında hukuken himaye gören haklar ve şerefiyelerin iligli üç aylık dönemdeki alış-satış tutarları, Türk Lirası ve yabancı paranın TL karşılığı ayrımında yazılacaktır.  
Üç aylık amortisman hesaplaması yapılmayacaktır.
Üç aylık dönem içindeki değişimi hesaplanacak olan ilgili hesaplar:
• 260. Haklar
• 261. Şerefiye
• 262. Kuruluş ve Örgütlenme Giderleri
• 263. Araştırma ve Geliştirme Giderleri
• 264. Özel Maliyetler
• 267. Diğer Maddi Olmayan Duran Varlıklar
• 269. Verilen Avanslar
</t>
        </r>
      </text>
    </comment>
    <comment ref="B10" authorId="1" shapeId="0" xr:uid="{5202785D-92CA-410F-845E-14AC4E4C374B}">
      <text>
        <r>
          <rPr>
            <sz val="9"/>
            <color indexed="81"/>
            <rFont val="Tahoma"/>
            <family val="2"/>
          </rPr>
          <t xml:space="preserve">Belirli bir maddi varlıkla çok yakından ilgili bulunan veya tamamen tüketime tabi varlıklar için yapılan, üretim çalışmalarının zaman ve yoğunluğu ile sınırlı bir ömre sahip olan giderlerin ilgili üç aylık dönemdeki değişim tutarları Türk Lirası ve yabancı paranın TL karşılığı ayrımında  yazılacaktır. 
Üç aylık tükenme payı hesaplaması yapılmayacaktır.
İlgili hesaplar:
• 271. Arama Giderleri
• 272. Hazırlık Ve Geliştirme Giderleri
• 277. Diğer Özel Tükenmeye Tabi Varlıklar
• 279. Verilen Avanslar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Aylin Aslan</author>
    <author>Murat  Topkaya</author>
    <author>Burcu Zühal İman Er</author>
  </authors>
  <commentList>
    <comment ref="B7" authorId="0" shapeId="0" xr:uid="{553DFEE4-C43E-452A-BB59-1D2689C73290}">
      <text>
        <r>
          <rPr>
            <sz val="9"/>
            <color indexed="81"/>
            <rFont val="Tahoma"/>
            <family val="2"/>
            <charset val="162"/>
          </rPr>
          <t>Firmanın raporlama yapılan üç aylık süre içindeki satış tutarları, TL ve yabancı paranın TL karşılığı ayrımında yazılacaktır. 
Satışlar, yurt içi satışlar, yurt dışı satışlar ve diğer satışlar olarak ayrıştırılarak yazılacaktır.
İhraç kaydıyla yapılan satışlar,"Yurt İçi Satışlar" içerisinde yer alacak ve aşağıda yer alan "İhraç Kaydıyla Yapılan Satışlar" kaleminde bilgi amaçlı olarak ayrıca yazılacaktır.</t>
        </r>
      </text>
    </comment>
    <comment ref="B11" authorId="0" shapeId="0" xr:uid="{653C46C6-C2CA-439A-AF65-6A82A5183129}">
      <text>
        <r>
          <rPr>
            <sz val="9"/>
            <color indexed="81"/>
            <rFont val="Tahoma"/>
            <family val="2"/>
            <charset val="162"/>
          </rPr>
          <t>Firmanın  raporlama yapılan üç aylık süre içindeki satışlarının maliyet tutarları TL ve yabancı paranın TL karşılığı ayrımında yazlacaktır.</t>
        </r>
      </text>
    </comment>
    <comment ref="B12" authorId="0" shapeId="0" xr:uid="{710C1633-91C0-4A00-906F-6A789D91BF6D}">
      <text>
        <r>
          <rPr>
            <sz val="9"/>
            <color indexed="81"/>
            <rFont val="Tahoma"/>
            <family val="2"/>
            <charset val="162"/>
          </rPr>
          <t xml:space="preserve">Firmanın raporlama yapılan üç aylık süre içindeki alış tutarları TL ve yabancı paranın TL karşılığı ayrımında yazılacaktır. 
Alışlar;
• Hammadde, malzeme, ticari mal, mamul gibi yapılan satışların maliyetini oluşturan tutarlar ise “Stok Alışları” hesabına,
• Genel yönetim giderleri, faaliyet giderleri ve diğer giderler kapsamındaki diğer tüm alışlar “Diğer Alışlar” hesabına 
yazılacaktır.
</t>
        </r>
      </text>
    </comment>
    <comment ref="B15" authorId="1" shapeId="0" xr:uid="{7E1CF485-1724-4D88-A812-C87ADAAFFFCE}">
      <text>
        <r>
          <rPr>
            <sz val="9"/>
            <color indexed="81"/>
            <rFont val="Tahoma"/>
            <family val="2"/>
            <charset val="162"/>
          </rPr>
          <t>Firmanın raporlama yapılan üç aylık süre içinde katlanmış olduğu finansman giderleri, kur farkı, faiz giderleri ve diğer giderler için Türk Lirası ve yabancı paranın TL karşılığı ayrımında yazılacaktır. 
Duran varlığın defter değerinde aktifleştirilen finansman giderleri de bu kaleme dahil edilecektir.</t>
        </r>
      </text>
    </comment>
    <comment ref="B21" authorId="2" shapeId="0" xr:uid="{EBBDDDF1-D940-4E27-B928-1BF587DBC016}">
      <text>
        <r>
          <rPr>
            <sz val="9"/>
            <color indexed="81"/>
            <rFont val="Tahoma"/>
            <charset val="1"/>
          </rPr>
          <t xml:space="preserve">İhraç kaydıyla yapılan satışlar, yurt içi satışlar kalemine dahil edilecek, burada bilgi amaçlı olarak ayrıca raporlanacaktır.
</t>
        </r>
      </text>
    </comment>
  </commentList>
</comments>
</file>

<file path=xl/sharedStrings.xml><?xml version="1.0" encoding="utf-8"?>
<sst xmlns="http://schemas.openxmlformats.org/spreadsheetml/2006/main" count="180" uniqueCount="155">
  <si>
    <t>AYLIK_V_003</t>
  </si>
  <si>
    <t>VKN:</t>
  </si>
  <si>
    <t>Türk Lirası</t>
  </si>
  <si>
    <t>Firma Unvanı:</t>
  </si>
  <si>
    <t>Vergi Numarası (VKN):</t>
  </si>
  <si>
    <t>LEI Numarası:</t>
  </si>
  <si>
    <t>Sektör:</t>
  </si>
  <si>
    <t>Fonksiyonel Para Birimi:</t>
  </si>
  <si>
    <t>Çalışan Sayısı:</t>
  </si>
  <si>
    <t>İletişim adresi:</t>
  </si>
  <si>
    <t>KEP Adresi:</t>
  </si>
  <si>
    <t>Yetkili Ad Soyadı:</t>
  </si>
  <si>
    <t>Telefon Numarası:</t>
  </si>
  <si>
    <t>E-posta Adresi:</t>
  </si>
  <si>
    <t>TARIM, ORMANCILIK VE BALIKÇILIK</t>
  </si>
  <si>
    <t>MADENCİLİK VE TAŞ OCAKÇILIĞI</t>
  </si>
  <si>
    <t>İMALAT-Gıda ürünlerinin imalatı</t>
  </si>
  <si>
    <t>İMALAT-İçeceklerin imalatı</t>
  </si>
  <si>
    <t>İMALAT-Tütün ürünleri imalatı</t>
  </si>
  <si>
    <t>İMALAT-Tekstil ürünlerinin imalatı</t>
  </si>
  <si>
    <t>İMALAT-Giyim eşyalarının imalatı</t>
  </si>
  <si>
    <t>İMALAT-Deri ve ilgili ürünlerin imalatı</t>
  </si>
  <si>
    <t>İMALAT-Ağaç, ağaç ürünleri ve mantar ürünleri imalatı</t>
  </si>
  <si>
    <t>İMALAT-Kağıt ve kağıt ürünlerinin imalatı</t>
  </si>
  <si>
    <t>İMALAT-Kayıtlı medyanın basılması ve çoğaltılması</t>
  </si>
  <si>
    <t>İMALAT-Kok kömürü ve rafine edilmiş petrol ürünleri imalatı</t>
  </si>
  <si>
    <t>İMALAT-Kimyasalların ve kimyasal ürünlerin imalatı</t>
  </si>
  <si>
    <t>İMALAT-Temel eczacılık ürünlerinin imalatı</t>
  </si>
  <si>
    <t>İMALAT-Kauçuk ve plastik ürünlerin imalatı</t>
  </si>
  <si>
    <t>İMALAT-Ana metal sanayii</t>
  </si>
  <si>
    <t>İMALAT-Diğer metalik olmayan mineral ürünlerin imalatı</t>
  </si>
  <si>
    <t>İMALAT-Fabrikasyon metal ürünleri imalatı (makine ve teçhizat hariç)</t>
  </si>
  <si>
    <t>İMALAT-Bilgisayarların, elektronik ve optik ürünlerin imalatı</t>
  </si>
  <si>
    <t>İMALAT-Elektrikli teçhizat imalatı</t>
  </si>
  <si>
    <t>İMALAT-Başka yerde sınıflandırılmamış makine ve ekipman imalatı</t>
  </si>
  <si>
    <t>İMALAT-Motorlu kara taşıtı imalatı</t>
  </si>
  <si>
    <t>İMALAT-Diğer ulaşım araçlarının imalatı</t>
  </si>
  <si>
    <t>İMALAT-Mobilya imalatı</t>
  </si>
  <si>
    <t>İMALAT-Diğer imalatlar</t>
  </si>
  <si>
    <t>İMALAT-Makine ve ekipmanların kurulumu ve onarımı</t>
  </si>
  <si>
    <t>ELEKTRİK, GAZ, BUHAR VE İKLİMLENDİRME ÜRETİMİ VE DAĞITIMI</t>
  </si>
  <si>
    <t>İNŞAAT</t>
  </si>
  <si>
    <t>TİCARET-Toptan ticaret</t>
  </si>
  <si>
    <t>TİCARET-Perakende ticaret</t>
  </si>
  <si>
    <t>ULAŞTIRMA VE DEPOLAMA</t>
  </si>
  <si>
    <t>KONAKLAMA VE YİYECEK HİZMETİ FAALİYETLERİ</t>
  </si>
  <si>
    <t>BİLGİ VE İLETİŞİM</t>
  </si>
  <si>
    <t>FİNANS VE SİGORTA FAALİYETLERİ</t>
  </si>
  <si>
    <t>GAYRİMENKUL FAALİYETLERİ</t>
  </si>
  <si>
    <t>MESLEKİ, BİLİMSEL VE TEKNİK FAALİYETLER</t>
  </si>
  <si>
    <t>İDARİ VE DESTEK HİZMET FAALİYETLERİ</t>
  </si>
  <si>
    <t>EĞİTİM</t>
  </si>
  <si>
    <t>İNSAN SAĞLIĞI VE SOSYAL HİZMET FAALİYETLERİ</t>
  </si>
  <si>
    <t>KÜLTÜR, SANAT, EĞLENCE, DİNLENCE VE SPOR</t>
  </si>
  <si>
    <t>DİĞER HİZMET FAALİYETLERİ</t>
  </si>
  <si>
    <t>ULUSLARARASI ÖRGÜTLER VE TEMSİLCİLİKLERİNİN FAALİYETLERİ</t>
  </si>
  <si>
    <t>KENDİ ADINA MENKUL SERMAYE İRADI FAALİYETLERİ</t>
  </si>
  <si>
    <t>KAMU YÖNETİMİ VE SAVUNMA; ZORUNLU SOSYAL GÜVENLİK</t>
  </si>
  <si>
    <t>SU TEMİNİ; KANALİZASYON, ATIK YÖNETİMİ VE İYİLEŞTİRME FAALİYETLERİ</t>
  </si>
  <si>
    <t>11. Gelir Tahakkukları</t>
  </si>
  <si>
    <t>10. Yıllara Yaygın İnşaat ve Onarım Maliyetleri</t>
  </si>
  <si>
    <t>9. Diğer Alacaklar</t>
  </si>
  <si>
    <t>8. Ortak, İştirak ve Bağlı Ortaklıklardan Alacaklar</t>
  </si>
  <si>
    <t>7. Ticari Alacaklar</t>
  </si>
  <si>
    <t>6. Menkul Kıymetler</t>
  </si>
  <si>
    <t>5. Diğer Hazır Değerler</t>
  </si>
  <si>
    <t>4. Verilen Çekler ve Ödeme Emirleri (-)</t>
  </si>
  <si>
    <t>3. Bankalar</t>
  </si>
  <si>
    <t>2. Alınan Çekler</t>
  </si>
  <si>
    <t>1. Kasa</t>
  </si>
  <si>
    <t>I- AKTİF (VARLIKLAR) TOPLAMI</t>
  </si>
  <si>
    <t>Yabancı Para (Altın Dahil) TL Karşılığı</t>
  </si>
  <si>
    <t>UNVAN:</t>
  </si>
  <si>
    <t>AYLIK_V_004</t>
  </si>
  <si>
    <t>II- PASİF (KAYNAKLAR) TOPLAMI</t>
  </si>
  <si>
    <t>1.Mali Borçlar</t>
  </si>
  <si>
    <t>1.1. Krediler</t>
  </si>
  <si>
    <t>1.2. Finansal Kiralama Borçları</t>
  </si>
  <si>
    <t>1.3. Çıkarılmış Menkul Kıymetler</t>
  </si>
  <si>
    <t>1.4. Diğer Mali Borçlar</t>
  </si>
  <si>
    <t>2. Ticari Borçlar</t>
  </si>
  <si>
    <t>3. Ortaklara, İştiraklere ve Bağlı Ortaklıklara Borçlar</t>
  </si>
  <si>
    <t>4. Diğer Borçlar</t>
  </si>
  <si>
    <t>5. Avanslar</t>
  </si>
  <si>
    <t>6. Yıllara Yaygın İnşaat ve Onarım Hakedişleri</t>
  </si>
  <si>
    <t>7. Gider Tahakkukları</t>
  </si>
  <si>
    <t>III- NET BİLANÇO İÇİ PARA POZİSYONU ("I-II")</t>
  </si>
  <si>
    <t>Bilgi için:</t>
  </si>
  <si>
    <t>RAPORLAMA DÖNEMLERİ</t>
  </si>
  <si>
    <t>Hesapların ölçümü ve değerlemesinde aksi belirtilmediği sürece Vergi Usul Kanunu ve ilgili diğer düzenlemeler dikkate alınacaktır. Alacak ve borç hesapları için reeskont hesaplanması yapılmayacaktır. Ayrıca sabit kıymetler için amortisman hesaplaması da yapılmayacaktır.</t>
  </si>
  <si>
    <t>0-3 Ay Vade**</t>
  </si>
  <si>
    <t>Tüm Vadeler***</t>
  </si>
  <si>
    <t>Kamu Özel İşbirliği Projelerine İlişkin Alınan Toplam Krediler****</t>
  </si>
  <si>
    <t>**** Bu satıra 1.1. Krediler kalemi içinde yer alan kredilerden Kamu Özel İşbirliği Projelerine İlişkin Alınanların Tutarı ayrıca yazılacaktır.</t>
  </si>
  <si>
    <t>*** Tüm vadeler, 0-3 ay vadeyi de kapsayacaktır. (Kontrol: Tüm Vadeler &gt;= 0-3 Ay Vade)</t>
  </si>
  <si>
    <t xml:space="preserve">
</t>
  </si>
  <si>
    <t>HESAP AÇIKLAMALARI</t>
  </si>
  <si>
    <t>DEĞERLEME VE ÖLÇÜM İŞLEMLERİ</t>
  </si>
  <si>
    <t>HESAPLARIN SINIFLANDIRMASI</t>
  </si>
  <si>
    <t>TERS BAKİYE VEREN İŞLEMLERİN MUHASEBELEŞTİRİLMESİ</t>
  </si>
  <si>
    <t>VADE BİLGİSİ (VADEYE KALAN GÜN)</t>
  </si>
  <si>
    <t>HESAPLAMADA KULLANILACAK KURLAR</t>
  </si>
  <si>
    <t>1.1.1. Yurt İçi Krediler</t>
  </si>
  <si>
    <t>1.1.2. Yurt Dışı Krediler</t>
  </si>
  <si>
    <t>2.1. Yurt İçi Ticari Borçlar</t>
  </si>
  <si>
    <t>2.2. Yurt Dışı Ticari Borçlar</t>
  </si>
  <si>
    <t>3.2. Yurt Dışı Mevduat</t>
  </si>
  <si>
    <t>7.1. Yurt İçi Ticari Alacaklar</t>
  </si>
  <si>
    <t>7.2. Yurt Dışı Ticari Alacaklar</t>
  </si>
  <si>
    <t xml:space="preserve">Tüm tutarlar Türk Lirası cinsinden raporlanacaktır. Döviz cinsinden bakiyeler, SRVTS Aylık Veri formunda yer alan yabancı paranın (altın dahil) TL karşılığı bölümüne, raporlama yapılan ayın ve üç aylık dönemin son iş günü itibarıyla Türkiye Cumhuriyet Merkez Bankası (TCMB) tarafından yayımlanan döviz alış kurları kullanılarak Türk Lirasına çevrilecek ve ilgili alanlara yazılacaktır. </t>
  </si>
  <si>
    <t>Özel Hesap Dönemi:</t>
  </si>
  <si>
    <t>Üç Aylık Veri Raporlama Dönemi:</t>
  </si>
  <si>
    <t>1. Çeyrek</t>
  </si>
  <si>
    <t>2. Çeyrek</t>
  </si>
  <si>
    <t>3. Çeyrek</t>
  </si>
  <si>
    <t>4. Çeyrek</t>
  </si>
  <si>
    <t>Alışlar (Yatırımlar)</t>
  </si>
  <si>
    <t>Çıkışlar (Satışlar)</t>
  </si>
  <si>
    <t>Türk Lirası Varlıklar
TL karşılığı</t>
  </si>
  <si>
    <t>Yabancı Para Varlıklar
TL karşılığı</t>
  </si>
  <si>
    <t>Mali Duran Varlıklar</t>
  </si>
  <si>
    <t>Maddi Duran Varlıklar</t>
  </si>
  <si>
    <t>Maddi Olmayan Duran Varlıklar</t>
  </si>
  <si>
    <t>Özel Tükenmeye Tabi Varlıklar</t>
  </si>
  <si>
    <t>* Bu tablodaki verilerin raporlama sıklığı üç aylıktır. Lütfen "Ön Bilgiler" sayfasında 3 aylık verinin ait olduğu dönem sonunu doldurunuz.</t>
  </si>
  <si>
    <t>Yabancı Para (Altın Dahil)
TL Karşılığı</t>
  </si>
  <si>
    <t>I - Geçmiş 3 Ay İçinde Yapılan Net Satışlar</t>
  </si>
  <si>
    <t>Yurt İçi Satışlar</t>
  </si>
  <si>
    <t>Yurt Dışı Satışlar</t>
  </si>
  <si>
    <t>Diğer Satışlar</t>
  </si>
  <si>
    <t>II - Geçmiş 3 Ay İçinde Yapılan Satışların Maliyeti</t>
  </si>
  <si>
    <t>III - Geçmiş 3 Ay İçinde Yapılan Net Alışlar</t>
  </si>
  <si>
    <t>Stok Alışları (Hammadde, Malzeme, Ticari Mallar, Mamul, Yarı Mamul vb.)</t>
  </si>
  <si>
    <t>Diğer Tüm Alışlar</t>
  </si>
  <si>
    <t>IV- Geçmiş 3 Ay Finansman Giderleri</t>
  </si>
  <si>
    <t>Faiz Giderleri</t>
  </si>
  <si>
    <t>Diğer</t>
  </si>
  <si>
    <t>Veri Formu Ön Bilgileri</t>
  </si>
  <si>
    <t xml:space="preserve">
Lütfen formu doldurmadan önce aşağıdaki açıklamaları okuyunuz. Ardından sekmelerde yer alan bilgileri doldurunuz. Her hesap için açıklamayı ve hesap kodlarını ilgili kalemlerin üzerine geldiğinizde görebilirsiniz. </t>
  </si>
  <si>
    <r>
      <t xml:space="preserve">Her hesap için açıklamayı kalemlerin üzerine geldiğinizde görebilirsiniz. Ayrıca uygulamada yardımcı olması amacıyla her hesaba yazılacak olan tutarların Tek Düzen Hesap Planı çerçevesinde karşılığı “İlgili hesaplar” başlığı altında yer almaktadır. “İlgili hesaplar” altında düzenleyici hesapların bulunması halinde bu tutarların netleştirilmesi ve ilgili kaleme o şekilde yazılması gerekmektedir.
</t>
    </r>
    <r>
      <rPr>
        <b/>
        <sz val="11"/>
        <rFont val="Open sans"/>
        <charset val="162"/>
      </rPr>
      <t xml:space="preserve">Ancak firmanın muhasebe uygulamaları çerçevesinde belirli tutarların çeşitli nedenlerle (hesabın takibi, cari hesap takibi gibi) farklı hesap kodları altında izlemesi durumunda ilgili tutarlar hesap açıklamasında belirtilen tanımı karşılayan ilgili hesaba yazılmalıdır. </t>
    </r>
  </si>
  <si>
    <t>12. Bir Önceki Takvim Yılı Bilanço Aktif Toplamı</t>
  </si>
  <si>
    <t>13. Bir Önceki Takvim Yılı Net Satış Hasılatı</t>
  </si>
  <si>
    <t>3.1. Yurt İçi Mevduat</t>
  </si>
  <si>
    <t>İhraç Kaydıyla Yapılan Satışlar**</t>
  </si>
  <si>
    <t>** İhraç kaydıyla yapılan satışlar yurt içi satışlar kalemine dahil edilerek raporlanacak olup, ihraç kayıtlı satış tutarları bu kısımda ayrıca gösterilecektir.</t>
  </si>
  <si>
    <t>* Finansman kalemlerinden (Kredi, Finansal Kiralama vb.) gelen kur farkı gelirleri ve giderleri netleştirilerek yazılacaktır. Kur farkı gelirlerinin kur farkı giderlerinden büyük olması durumunda ortaya çıkan olumlu fark "negatif (-)" yazılacaktır.</t>
  </si>
  <si>
    <t>Kur Değerlemesinden Kaynaklanan Farklar*</t>
  </si>
  <si>
    <t>ÜÇ AYLIK VERİ</t>
  </si>
  <si>
    <t>Veri formunda tüm aktif ve pasif alanlara veri girişi pozitif yapılacaktır. Aktif ve pasif hesaplar içerisinde yer alan düzenleyici hesaplar (Verilen Çekler ve Ödeme Emirleri) gibi ters bakiye veren hesaplar da pozitif raporlanacaktır. Tüm hesap kalemleri pozitif girilecek, ana hesap toplamı alınırken hesabın aktif veya pasif karakterli oluşu tarafımızca dikkate alınacaktır.
Pozitif veri girişinin tek istisnası finansman giderleri kalemindeki kur farklarıdır. Netleştirme sonucunda kur farkları eğer olumlu ise negatif veri girişi yapılabilir. Ana hesap toplamları formda otomatik olarak gelecektir ve korumalı alanlardır. 
Hesaplanacak olan kalemin birden fazla hesabın toplamı olması durumunda hesap içerisinde yer alan ters bakiyeli hesaplar toplamda netleştirilecektir. Örneğin Menkul Kıymetler kalemi; 
• 110. Hisse Senetleri, 
• 111. Özel Kesim Tahvil, Senet ve Bonoları, 
• 112. Kamu Kesimi Tahvil, Senet ve Bonoları, 
• 118. Diğer Menkul Kıymetler ve 
• 119. Menkul Kıymetler Değer Düşüklüğü Karşılığı (-) 
hesaplarından oluşmaktadır. Menkul Kıymetler kalemi hesaplanırken 110, 111, 112 ve 118 nolu hesaplar toplamından 119 değer düşüklüğü karşılığı düşülerek Menkul Kıymetler kalemi hesaplanacaktır.
Karşılık hesapları bakiyesi karşılık ayrılan asıl hesaplardan daha fazla olamayacağından toplam hesapların negatif bakiye vermemesi gerekmektedir.</t>
  </si>
  <si>
    <t>Bilanço hesaplarında raporlama yapılan tarihte mevcut olan bakiyelere yer verilecektir. Diğer bir ifadeyle hesaplar ilgili tarih için bilanço hazırlanıyormuş gibi hesap bakiyelerini yansıtacaktır. Örneğin, 31 Mart 2026 tarihi itibarıyla firmanın yurt içi banka hesaplarında toplam 100.000.000 TL bulunuyorsa, 31 Mart  2026 tarihli formda yurt içi bankalar hesabında TL bölümüne 100.000.000 TL yazılacaktır. Aynı dönemde firmanın yurt dışı banka hesaplarında 20.000.000 TL karşılığı döviz bulunuyorsa  formda yer alan yurt dışı bankalar hesabında yabancı paranın TL karşılığı alanına 20.000.000 TL yazılacaktır.
Alış Satış Bilgileri hesaplarında firmanın raporlama yapılan üç aylık dönem boyunca yaptığı işlemlerin tutarı (ilgili döneme ait akım tutar) yazılacaktır. Örneğin 31 Mart 2026 tarihi için yapılacak olan raporlamada Satışlar, Alışlar, Satışların Maliyeti ve Finansman Giderleri kalemine 1 Ocak 2026 ile 31 Mart 2026 arasında yapılan satış, alışlar, satışların maliyeti ve finansman giderlerine ilişkin tutarlar yazılacaktır. 30 Haziran 2026 tarihli raporlamada ise 1 Nisan 2026 – 30 Haziran 2026 arasındaki satışlar, alışlar, satışların maliyeti ve finansman giderleri bilgisi yazılacaktır.
Duran Varlıklar hesaplarında yalnız ilgili üç aylık dönemdeki alış ve satış tutarları raporlanacak, duran varlık hesaplarının bakiyesi raporlanmayacaktır.</t>
  </si>
  <si>
    <t>Veri girilecek hesapların vade içermesi durumunda tutarların raporlama yapılan tarih itibarıyla vadelerine kalan gün sayısı dikkate alınarak
•	 0 - 90 gün (dâhil) vadeli olanlar “0-3 Ay” alanına, (örneğin, 31 Mart 2026 sonu itibarıyla hazırlanan Mart raporunun 0-3 ay vadesi Nisan, Mayıs ve Haziran aylarıdır.)
•	Hesabın 0- 3 ay vade dahil toplam bakiyesi “Tüm Vadeler” alanına
yazılacaktır. Örneğin, 31 Mart 2026 tarihli raporlama yapılırken; 15 Mayıs 2026 tarihinde tahsil edilecek ticari alacak tutarı “0-3 Ay” alanına yazılacak, ticari alacak hesabının toplam bakiyesi ise tüm vadeler alanına yazılacaktır.  İlgili hesabın vadesinin bulunmaması durumunda ilgili tutarlar hem “0-3 Ay” alanına hem de tüm vadeler alanına yazılacaktır.</t>
  </si>
  <si>
    <t>** 0-3 ay vade, raporlama dönemini takip eden ilk üç ayı kapsamaktadır. Örneğin, 31 Mart 2026 sonu itibarıyla yapılan Mart raporlamasının 0-3 ay vadesi Nisan, Mayıs ve Haziran aylarıdır.</t>
  </si>
  <si>
    <t>** 0-3 ay vade, raporlama dönemini takip eden ilk üç ayı kapsamaktadır. Örneğin, 31 Mart 2026 sonu itibarıyla yapılan Mart raporlamasının 0-3 ay vadesi Nisan, Mayıs ve  Haziran aylarıdır.</t>
  </si>
  <si>
    <t>Veriler üç aylık frekansta raporlanacaktır.
Aktif Kalemler ve Pasif Kalemler sayfaları bilanço esasına göre raporlanacaktır. Örneğin Haziran 2026 raporları, Aktif kalemler ve Pasif kalemler için 30 Haziran 2026 tarihli hesap bakiyelerini, 0-3 ay ve tüm vadeler (0-3 ay dahil) vade ayrımında içerecektir. 
Alış Satış Bilgileri ve Duran Varlıklar sayfaları üç aylık dönem için hesaplanarak raporlanacaktır. Bu alanlarda veriler, üç aylık hesap dönemleri uyarınca hesaplanacak olup, yalnız ilgili üç aydaki gerçekleşmeleri içerecektir. Başka bir deyişle bu alanlarda sadece ilgili üç aya ilişkin verilerin bildirimi yapılacak, 6, 9 veya 12 aylık birikimli veri bildirimi yapılmayacaktır.</t>
  </si>
  <si>
    <t>Alış Satış Bilgileri ve Duran Varlıklar sayfaları üç aylık dönem için hesaplanarak raporlanacaktır. Bu alanlarda veriler, üç aylık hesap dönemleri uyarınca hesaplanacak olup, yalnız ilgili üç aydaki gerçekleşmeleri içerecektir. Başka bir deyişle bu alanlarda sadece ilgili üç aya ilişkin verilerin bildirimi yapılacak, 6, 9 veya 12 aylık birikimli veri bildirimi yapılmayacaktır.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</si>
</sst>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41F]mmmm\ yyyy;@"/>
    <numFmt numFmtId="166" formatCode="General;;;"/>
    <numFmt numFmtId="167" formatCode="_-* #,##0_-;\-* #,##0_-;_-* &quot;-&quot;??_-;_-@_-"/>
    <numFmt numFmtId="168" formatCode="0000000000"/>
  </numFmts>
  <fonts count="24">
    <font>
      <sz val="11"/>
      <color theme="1"/>
      <name val="Calibri"/>
      <family val="2"/>
      <scheme val="minor"/>
    </font>
    <font>
      <sz val="11"/>
      <color theme="1"/>
      <name val="Calibri"/>
      <family val="2"/>
      <scheme val="minor"/>
    </font>
    <font>
      <sz val="10"/>
      <name val="Courier"/>
      <family val="1"/>
      <charset val="162"/>
    </font>
    <font>
      <sz val="9"/>
      <color indexed="81"/>
      <name val="Tahoma"/>
      <family val="2"/>
      <charset val="162"/>
    </font>
    <font>
      <sz val="9"/>
      <color indexed="81"/>
      <name val="Tahoma"/>
      <family val="2"/>
    </font>
    <font>
      <u/>
      <sz val="11"/>
      <color theme="10"/>
      <name val="Calibri"/>
      <family val="2"/>
      <scheme val="minor"/>
    </font>
    <font>
      <sz val="9"/>
      <color indexed="81"/>
      <name val="Tahoma"/>
      <charset val="1"/>
    </font>
    <font>
      <sz val="11"/>
      <name val="Open sans"/>
      <charset val="162"/>
    </font>
    <font>
      <sz val="11"/>
      <color theme="1"/>
      <name val="Open sans"/>
      <charset val="162"/>
    </font>
    <font>
      <b/>
      <sz val="11"/>
      <name val="Open sans"/>
      <charset val="162"/>
    </font>
    <font>
      <b/>
      <u/>
      <sz val="11"/>
      <name val="Open sans"/>
      <charset val="162"/>
    </font>
    <font>
      <b/>
      <sz val="18"/>
      <color theme="1"/>
      <name val="Open sans"/>
      <charset val="162"/>
    </font>
    <font>
      <sz val="12"/>
      <name val="Open sans"/>
      <charset val="162"/>
    </font>
    <font>
      <u/>
      <sz val="11"/>
      <color theme="10"/>
      <name val="Open sans"/>
      <charset val="162"/>
    </font>
    <font>
      <sz val="11"/>
      <color rgb="FFFF0000"/>
      <name val="Open sans"/>
      <charset val="162"/>
    </font>
    <font>
      <b/>
      <sz val="11"/>
      <color theme="1"/>
      <name val="Open sans"/>
      <charset val="162"/>
    </font>
    <font>
      <sz val="11"/>
      <color rgb="FF000000"/>
      <name val="Open sans"/>
      <charset val="162"/>
    </font>
    <font>
      <sz val="11"/>
      <color rgb="FF000000"/>
      <name val="Open Sans"/>
      <family val="2"/>
    </font>
    <font>
      <sz val="11"/>
      <name val="Open Sans"/>
      <family val="2"/>
    </font>
    <font>
      <sz val="11"/>
      <color theme="1"/>
      <name val="Open Sans"/>
      <family val="2"/>
    </font>
    <font>
      <sz val="11"/>
      <color rgb="FFFF0000"/>
      <name val="Open Sans"/>
      <family val="2"/>
    </font>
    <font>
      <b/>
      <sz val="11"/>
      <color theme="1"/>
      <name val="Open Sans"/>
      <family val="2"/>
    </font>
    <font>
      <b/>
      <sz val="11"/>
      <name val="Open Sans"/>
      <family val="2"/>
    </font>
    <font>
      <u/>
      <sz val="11"/>
      <name val="Open Sans"/>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D9D9D9"/>
        <bgColor rgb="FF000000"/>
      </patternFill>
    </fill>
    <fill>
      <patternFill patternType="solid">
        <fgColor theme="0"/>
        <bgColor indexed="64"/>
      </patternFill>
    </fill>
  </fills>
  <borders count="43">
    <border>
      <left/>
      <right/>
      <top/>
      <bottom/>
      <diagonal/>
    </border>
    <border>
      <left/>
      <right/>
      <top/>
      <bottom style="thin">
        <color indexed="64"/>
      </bottom>
      <diagonal/>
    </border>
    <border>
      <left/>
      <right/>
      <top style="thin">
        <color auto="1"/>
      </top>
      <bottom/>
      <diagonal/>
    </border>
    <border>
      <left style="thin">
        <color auto="1"/>
      </left>
      <right/>
      <top style="medium">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hair">
        <color auto="1"/>
      </bottom>
      <diagonal/>
    </border>
    <border>
      <left style="thin">
        <color auto="1"/>
      </left>
      <right/>
      <top/>
      <bottom style="hair">
        <color auto="1"/>
      </bottom>
      <diagonal/>
    </border>
    <border>
      <left style="thin">
        <color auto="1"/>
      </left>
      <right/>
      <top style="medium">
        <color auto="1"/>
      </top>
      <bottom/>
      <diagonal/>
    </border>
    <border>
      <left style="dashed">
        <color auto="1"/>
      </left>
      <right style="thin">
        <color auto="1"/>
      </right>
      <top style="thin">
        <color auto="1"/>
      </top>
      <bottom/>
      <diagonal/>
    </border>
    <border>
      <left style="thin">
        <color auto="1"/>
      </left>
      <right style="dashed">
        <color auto="1"/>
      </right>
      <top style="thin">
        <color auto="1"/>
      </top>
      <bottom/>
      <diagonal/>
    </border>
    <border>
      <left/>
      <right style="thin">
        <color auto="1"/>
      </right>
      <top/>
      <bottom/>
      <diagonal/>
    </border>
    <border>
      <left/>
      <right style="thin">
        <color auto="1"/>
      </right>
      <top/>
      <bottom style="medium">
        <color auto="1"/>
      </bottom>
      <diagonal/>
    </border>
    <border>
      <left style="hair">
        <color auto="1"/>
      </left>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auto="1"/>
      </bottom>
      <diagonal/>
    </border>
    <border>
      <left style="dashed">
        <color auto="1"/>
      </left>
      <right/>
      <top style="thin">
        <color auto="1"/>
      </top>
      <bottom/>
      <diagonal/>
    </border>
    <border>
      <left/>
      <right/>
      <top style="thin">
        <color auto="1"/>
      </top>
      <bottom style="hair">
        <color auto="1"/>
      </bottom>
      <diagonal/>
    </border>
    <border>
      <left style="dotted">
        <color auto="1"/>
      </left>
      <right style="thin">
        <color auto="1"/>
      </right>
      <top/>
      <bottom style="medium">
        <color auto="1"/>
      </bottom>
      <diagonal/>
    </border>
    <border>
      <left style="dotted">
        <color auto="1"/>
      </left>
      <right style="thin">
        <color auto="1"/>
      </right>
      <top style="medium">
        <color indexed="64"/>
      </top>
      <bottom/>
      <diagonal/>
    </border>
    <border>
      <left style="dotted">
        <color auto="1"/>
      </left>
      <right style="thin">
        <color auto="1"/>
      </right>
      <top style="hair">
        <color auto="1"/>
      </top>
      <bottom style="hair">
        <color auto="1"/>
      </bottom>
      <diagonal/>
    </border>
    <border>
      <left style="dotted">
        <color auto="1"/>
      </left>
      <right style="thin">
        <color auto="1"/>
      </right>
      <top style="hair">
        <color auto="1"/>
      </top>
      <bottom style="medium">
        <color auto="1"/>
      </bottom>
      <diagonal/>
    </border>
    <border>
      <left style="dotted">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thin">
        <color auto="1"/>
      </left>
      <right/>
      <top/>
      <bottom/>
      <diagonal/>
    </border>
    <border>
      <left style="dotted">
        <color auto="1"/>
      </left>
      <right style="thin">
        <color auto="1"/>
      </right>
      <top/>
      <bottom/>
      <diagonal/>
    </border>
    <border>
      <left style="dotted">
        <color indexed="64"/>
      </left>
      <right style="thin">
        <color auto="1"/>
      </right>
      <top style="medium">
        <color indexed="64"/>
      </top>
      <bottom style="hair">
        <color auto="1"/>
      </bottom>
      <diagonal/>
    </border>
    <border>
      <left style="thin">
        <color indexed="64"/>
      </left>
      <right style="thin">
        <color auto="1"/>
      </right>
      <top/>
      <bottom style="medium">
        <color auto="1"/>
      </bottom>
      <diagonal/>
    </border>
    <border>
      <left style="thin">
        <color auto="1"/>
      </left>
      <right style="thin">
        <color auto="1"/>
      </right>
      <top style="medium">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top style="hair">
        <color auto="1"/>
      </top>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medium">
        <color auto="1"/>
      </bottom>
      <diagonal/>
    </border>
    <border>
      <left/>
      <right style="thin">
        <color auto="1"/>
      </right>
      <top style="hair">
        <color auto="1"/>
      </top>
      <bottom style="medium">
        <color auto="1"/>
      </bottom>
      <diagonal/>
    </border>
  </borders>
  <cellStyleXfs count="6">
    <xf numFmtId="0" fontId="0" fillId="0" borderId="0"/>
    <xf numFmtId="0" fontId="2" fillId="0" borderId="0"/>
    <xf numFmtId="0" fontId="1" fillId="0" borderId="0"/>
    <xf numFmtId="0" fontId="1" fillId="0" borderId="0"/>
    <xf numFmtId="0" fontId="5" fillId="0" borderId="0" applyNumberFormat="0" applyFill="0" applyBorder="0" applyAlignment="0" applyProtection="0"/>
    <xf numFmtId="164" fontId="1" fillId="0" borderId="0" applyFont="0" applyFill="0" applyBorder="0" applyAlignment="0" applyProtection="0"/>
  </cellStyleXfs>
  <cellXfs count="155">
    <xf numFmtId="0" fontId="0" fillId="0" borderId="0" xfId="0"/>
    <xf numFmtId="2" fontId="0" fillId="0" borderId="0" xfId="0" quotePrefix="1" applyNumberFormat="1"/>
    <xf numFmtId="165" fontId="0" fillId="0" borderId="0" xfId="0" applyNumberFormat="1"/>
    <xf numFmtId="0" fontId="7" fillId="0" borderId="0" xfId="0" applyFont="1" applyFill="1" applyBorder="1" applyAlignment="1" applyProtection="1">
      <alignment wrapText="1"/>
    </xf>
    <xf numFmtId="0" fontId="8" fillId="0" borderId="0" xfId="0" applyFont="1" applyProtection="1"/>
    <xf numFmtId="0" fontId="9" fillId="0" borderId="1" xfId="0" applyFont="1" applyFill="1" applyBorder="1" applyAlignment="1" applyProtection="1"/>
    <xf numFmtId="0" fontId="7" fillId="0" borderId="19" xfId="0" applyFont="1" applyFill="1" applyBorder="1" applyAlignment="1" applyProtection="1">
      <alignment vertical="center" wrapText="1"/>
    </xf>
    <xf numFmtId="0" fontId="9" fillId="0" borderId="0" xfId="0" applyFont="1" applyFill="1" applyBorder="1" applyAlignment="1" applyProtection="1">
      <alignment wrapText="1"/>
    </xf>
    <xf numFmtId="0" fontId="7" fillId="0" borderId="20" xfId="0" applyFont="1" applyFill="1" applyBorder="1" applyAlignment="1" applyProtection="1">
      <alignment vertical="center" wrapText="1"/>
    </xf>
    <xf numFmtId="0" fontId="7" fillId="0" borderId="20" xfId="0" applyFont="1" applyFill="1" applyBorder="1" applyAlignment="1" applyProtection="1">
      <alignment wrapText="1"/>
    </xf>
    <xf numFmtId="166" fontId="8" fillId="0" borderId="0" xfId="0" applyNumberFormat="1" applyFont="1" applyProtection="1"/>
    <xf numFmtId="0" fontId="8" fillId="0" borderId="0" xfId="0" applyFont="1" applyAlignment="1" applyProtection="1">
      <alignment horizontal="left" vertical="center"/>
    </xf>
    <xf numFmtId="0" fontId="8" fillId="0" borderId="2" xfId="0" applyFont="1" applyBorder="1" applyProtection="1"/>
    <xf numFmtId="0" fontId="8" fillId="0" borderId="2" xfId="0" applyFont="1" applyBorder="1" applyAlignment="1" applyProtection="1">
      <alignment horizontal="left" vertical="center"/>
    </xf>
    <xf numFmtId="0" fontId="12" fillId="0" borderId="10" xfId="0" applyFont="1" applyFill="1" applyBorder="1" applyAlignment="1" applyProtection="1">
      <alignment horizontal="left" vertical="center"/>
    </xf>
    <xf numFmtId="0" fontId="8" fillId="0" borderId="0" xfId="0" applyFont="1" applyAlignment="1" applyProtection="1">
      <alignment horizontal="left" vertical="center"/>
      <protection locked="0"/>
    </xf>
    <xf numFmtId="168" fontId="8" fillId="0" borderId="0" xfId="0" applyNumberFormat="1" applyFont="1" applyAlignment="1" applyProtection="1">
      <alignment horizontal="left" vertical="center"/>
      <protection locked="0"/>
    </xf>
    <xf numFmtId="165" fontId="8" fillId="0" borderId="0" xfId="0" applyNumberFormat="1" applyFont="1" applyAlignment="1" applyProtection="1">
      <alignment horizontal="left" vertical="center"/>
      <protection locked="0"/>
    </xf>
    <xf numFmtId="0" fontId="12" fillId="0" borderId="23" xfId="0" applyFont="1" applyFill="1" applyBorder="1" applyAlignment="1" applyProtection="1">
      <alignment horizontal="left" vertical="center"/>
    </xf>
    <xf numFmtId="0" fontId="8" fillId="0" borderId="2" xfId="0" applyFont="1" applyBorder="1" applyAlignment="1" applyProtection="1">
      <alignment horizontal="left" vertical="center"/>
      <protection locked="0"/>
    </xf>
    <xf numFmtId="0" fontId="12" fillId="0" borderId="0" xfId="0" applyFont="1" applyFill="1" applyBorder="1" applyAlignment="1" applyProtection="1">
      <alignment horizontal="left" vertical="center"/>
    </xf>
    <xf numFmtId="0" fontId="13" fillId="0" borderId="0" xfId="4" applyFont="1" applyAlignment="1" applyProtection="1">
      <alignment horizontal="left" vertical="center"/>
      <protection locked="0"/>
    </xf>
    <xf numFmtId="166" fontId="8" fillId="0" borderId="0" xfId="0" applyNumberFormat="1" applyFont="1"/>
    <xf numFmtId="0" fontId="8" fillId="0" borderId="0" xfId="0" applyFont="1"/>
    <xf numFmtId="0" fontId="7" fillId="0" borderId="0" xfId="0" applyFont="1"/>
    <xf numFmtId="0" fontId="14" fillId="0" borderId="0" xfId="0" applyFont="1"/>
    <xf numFmtId="165" fontId="7" fillId="0" borderId="0" xfId="1" applyNumberFormat="1" applyFont="1" applyAlignment="1">
      <alignment horizontal="right" vertical="center" wrapText="1"/>
    </xf>
    <xf numFmtId="1" fontId="14" fillId="0" borderId="0" xfId="1" applyNumberFormat="1" applyFont="1" applyAlignment="1">
      <alignment horizontal="left" vertical="center"/>
    </xf>
    <xf numFmtId="165" fontId="7" fillId="0" borderId="1" xfId="1" applyNumberFormat="1" applyFont="1" applyBorder="1" applyAlignment="1">
      <alignment horizontal="right" vertical="center" wrapText="1"/>
    </xf>
    <xf numFmtId="2" fontId="14" fillId="0" borderId="1" xfId="1" applyNumberFormat="1" applyFont="1" applyBorder="1" applyAlignment="1">
      <alignment horizontal="left" vertical="center"/>
    </xf>
    <xf numFmtId="0" fontId="7" fillId="0" borderId="6" xfId="0" applyFont="1" applyBorder="1" applyAlignment="1">
      <alignment horizontal="right" vertical="center"/>
    </xf>
    <xf numFmtId="0" fontId="7" fillId="0" borderId="18" xfId="0" applyFont="1" applyBorder="1" applyAlignment="1">
      <alignment horizontal="right" vertical="center"/>
    </xf>
    <xf numFmtId="0" fontId="7" fillId="0" borderId="21" xfId="0" applyFont="1" applyBorder="1" applyAlignment="1">
      <alignment horizontal="center" vertical="center" wrapText="1"/>
    </xf>
    <xf numFmtId="0" fontId="7" fillId="0" borderId="34" xfId="0" applyFont="1" applyBorder="1" applyAlignment="1">
      <alignment horizontal="center" vertical="center" wrapText="1"/>
    </xf>
    <xf numFmtId="0" fontId="9" fillId="5" borderId="35" xfId="0" applyFont="1" applyFill="1" applyBorder="1" applyAlignment="1">
      <alignment vertical="center"/>
    </xf>
    <xf numFmtId="167" fontId="9" fillId="5" borderId="3" xfId="5" applyNumberFormat="1" applyFont="1" applyFill="1" applyBorder="1" applyAlignment="1" applyProtection="1">
      <alignment vertical="center"/>
    </xf>
    <xf numFmtId="167" fontId="9" fillId="5" borderId="35" xfId="5" applyNumberFormat="1" applyFont="1" applyFill="1" applyBorder="1" applyAlignment="1" applyProtection="1">
      <alignment vertical="center"/>
    </xf>
    <xf numFmtId="0" fontId="7" fillId="0" borderId="4" xfId="0" applyFont="1" applyBorder="1" applyAlignment="1">
      <alignment horizontal="left" vertical="center" indent="2"/>
    </xf>
    <xf numFmtId="167" fontId="7" fillId="0" borderId="4" xfId="5" applyNumberFormat="1" applyFont="1" applyFill="1" applyBorder="1" applyAlignment="1" applyProtection="1">
      <alignment vertical="center"/>
      <protection locked="0"/>
    </xf>
    <xf numFmtId="167" fontId="7" fillId="0" borderId="36" xfId="5" applyNumberFormat="1" applyFont="1" applyFill="1" applyBorder="1" applyAlignment="1" applyProtection="1">
      <alignment vertical="center"/>
      <protection locked="0"/>
    </xf>
    <xf numFmtId="0" fontId="9" fillId="0" borderId="4" xfId="0" applyFont="1" applyBorder="1" applyAlignment="1">
      <alignment vertical="center"/>
    </xf>
    <xf numFmtId="0" fontId="9" fillId="5" borderId="4" xfId="0" applyFont="1" applyFill="1" applyBorder="1" applyAlignment="1">
      <alignment vertical="center"/>
    </xf>
    <xf numFmtId="167" fontId="9" fillId="5" borderId="4" xfId="5" applyNumberFormat="1" applyFont="1" applyFill="1" applyBorder="1" applyAlignment="1" applyProtection="1">
      <alignment vertical="center"/>
    </xf>
    <xf numFmtId="167" fontId="9" fillId="5" borderId="36" xfId="5" applyNumberFormat="1" applyFont="1" applyFill="1" applyBorder="1" applyAlignment="1" applyProtection="1">
      <alignment vertical="center"/>
    </xf>
    <xf numFmtId="0" fontId="7" fillId="0" borderId="5" xfId="0" applyFont="1" applyBorder="1" applyAlignment="1">
      <alignment horizontal="left" vertical="center" indent="2"/>
    </xf>
    <xf numFmtId="167" fontId="7" fillId="0" borderId="5" xfId="5" applyNumberFormat="1" applyFont="1" applyFill="1" applyBorder="1" applyAlignment="1" applyProtection="1">
      <alignment vertical="center"/>
      <protection locked="0"/>
    </xf>
    <xf numFmtId="167" fontId="7" fillId="0" borderId="37" xfId="5" applyNumberFormat="1" applyFont="1" applyFill="1" applyBorder="1" applyAlignment="1" applyProtection="1">
      <alignment vertical="center"/>
      <protection locked="0"/>
    </xf>
    <xf numFmtId="0" fontId="7" fillId="0" borderId="0" xfId="0" applyFont="1" applyAlignment="1">
      <alignment vertical="center"/>
    </xf>
    <xf numFmtId="0" fontId="10" fillId="0" borderId="0" xfId="0" applyFont="1" applyAlignment="1">
      <alignment vertical="center"/>
    </xf>
    <xf numFmtId="4" fontId="16" fillId="0" borderId="0" xfId="0" applyNumberFormat="1" applyFont="1" applyAlignment="1">
      <alignment vertical="center"/>
    </xf>
    <xf numFmtId="0" fontId="18" fillId="0" borderId="4" xfId="0" applyFont="1" applyBorder="1" applyAlignment="1">
      <alignment vertical="center"/>
    </xf>
    <xf numFmtId="0" fontId="18" fillId="0" borderId="4" xfId="0" applyFont="1" applyBorder="1" applyAlignment="1">
      <alignment horizontal="left" vertical="center" indent="2"/>
    </xf>
    <xf numFmtId="1" fontId="8" fillId="0" borderId="0" xfId="0" applyNumberFormat="1" applyFont="1" applyAlignment="1" applyProtection="1">
      <alignment horizontal="left" vertical="center"/>
      <protection locked="0"/>
    </xf>
    <xf numFmtId="0" fontId="11" fillId="0" borderId="0" xfId="0" applyFont="1" applyAlignment="1" applyProtection="1">
      <alignment horizontal="center" vertical="center"/>
    </xf>
    <xf numFmtId="165" fontId="15" fillId="0" borderId="15" xfId="0" applyNumberFormat="1" applyFont="1" applyBorder="1" applyAlignment="1">
      <alignment horizontal="left" vertical="center"/>
    </xf>
    <xf numFmtId="165" fontId="15" fillId="0" borderId="16" xfId="0" applyNumberFormat="1" applyFont="1" applyBorder="1" applyAlignment="1">
      <alignment horizontal="left" vertical="center"/>
    </xf>
    <xf numFmtId="2" fontId="18" fillId="2" borderId="18" xfId="1" applyNumberFormat="1" applyFont="1" applyFill="1" applyBorder="1" applyAlignment="1">
      <alignment horizontal="center" vertical="center"/>
    </xf>
    <xf numFmtId="2" fontId="7" fillId="2" borderId="19" xfId="1" applyNumberFormat="1" applyFont="1" applyFill="1" applyBorder="1" applyAlignment="1">
      <alignment horizontal="center" vertical="center"/>
    </xf>
    <xf numFmtId="0" fontId="17" fillId="0" borderId="2" xfId="0" applyFont="1" applyBorder="1" applyAlignment="1">
      <alignment horizontal="left" vertical="top" wrapText="1"/>
    </xf>
    <xf numFmtId="0" fontId="16" fillId="0" borderId="2" xfId="0" applyFont="1" applyBorder="1" applyAlignment="1">
      <alignment horizontal="left" vertical="top" wrapText="1"/>
    </xf>
    <xf numFmtId="0" fontId="16" fillId="0" borderId="0" xfId="0" applyFont="1" applyBorder="1" applyAlignment="1">
      <alignment horizontal="left" vertical="top" wrapText="1"/>
    </xf>
    <xf numFmtId="0" fontId="17" fillId="0" borderId="0" xfId="0" applyFont="1" applyAlignment="1">
      <alignment horizontal="left" vertical="top" wrapText="1"/>
    </xf>
    <xf numFmtId="0" fontId="7" fillId="0" borderId="0" xfId="0" applyFont="1" applyAlignment="1">
      <alignment horizontal="left" vertical="top" wrapText="1"/>
    </xf>
    <xf numFmtId="166" fontId="19" fillId="0" borderId="0" xfId="0" applyNumberFormat="1" applyFont="1" applyProtection="1"/>
    <xf numFmtId="0" fontId="20" fillId="0" borderId="0" xfId="0" applyFont="1" applyProtection="1"/>
    <xf numFmtId="0" fontId="19" fillId="0" borderId="0" xfId="0" applyFont="1" applyProtection="1"/>
    <xf numFmtId="165" fontId="18" fillId="0" borderId="0" xfId="1" applyNumberFormat="1" applyFont="1" applyFill="1" applyBorder="1" applyAlignment="1" applyProtection="1">
      <alignment horizontal="right" vertical="center" wrapText="1"/>
    </xf>
    <xf numFmtId="1" fontId="20" fillId="0" borderId="0" xfId="1" applyNumberFormat="1" applyFont="1" applyFill="1" applyBorder="1" applyAlignment="1" applyProtection="1">
      <alignment horizontal="left" vertical="center"/>
    </xf>
    <xf numFmtId="165" fontId="18" fillId="0" borderId="1" xfId="1" applyNumberFormat="1" applyFont="1" applyFill="1" applyBorder="1" applyAlignment="1" applyProtection="1">
      <alignment horizontal="right" vertical="center" wrapText="1"/>
    </xf>
    <xf numFmtId="2" fontId="20" fillId="0" borderId="1" xfId="1" applyNumberFormat="1" applyFont="1" applyFill="1" applyBorder="1" applyAlignment="1" applyProtection="1">
      <alignment horizontal="left" vertical="center"/>
    </xf>
    <xf numFmtId="165" fontId="21" fillId="0" borderId="15" xfId="0" applyNumberFormat="1" applyFont="1" applyBorder="1" applyAlignment="1" applyProtection="1">
      <alignment horizontal="left" vertical="center"/>
    </xf>
    <xf numFmtId="0" fontId="18" fillId="0" borderId="14"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8" fillId="0" borderId="13" xfId="0" applyFont="1" applyFill="1" applyBorder="1" applyAlignment="1" applyProtection="1">
      <alignment horizontal="center" vertical="center" wrapText="1"/>
    </xf>
    <xf numFmtId="165" fontId="21" fillId="0" borderId="16" xfId="0" applyNumberFormat="1" applyFont="1" applyBorder="1" applyAlignment="1" applyProtection="1">
      <alignment horizontal="left" vertical="center"/>
    </xf>
    <xf numFmtId="0" fontId="18" fillId="0" borderId="21" xfId="0" applyFont="1" applyFill="1" applyBorder="1" applyAlignment="1" applyProtection="1">
      <alignment horizontal="center" vertical="center" wrapText="1"/>
    </xf>
    <xf numFmtId="0" fontId="18" fillId="0" borderId="24" xfId="0" applyFont="1" applyFill="1" applyBorder="1" applyAlignment="1" applyProtection="1">
      <alignment horizontal="center" vertical="center" wrapText="1"/>
    </xf>
    <xf numFmtId="3" fontId="22" fillId="4" borderId="12" xfId="1" applyNumberFormat="1" applyFont="1" applyFill="1" applyBorder="1" applyAlignment="1" applyProtection="1">
      <alignment vertical="center"/>
    </xf>
    <xf numFmtId="167" fontId="22" fillId="4" borderId="12" xfId="5" applyNumberFormat="1" applyFont="1" applyFill="1" applyBorder="1" applyAlignment="1" applyProtection="1">
      <alignment vertical="center"/>
    </xf>
    <xf numFmtId="167" fontId="22" fillId="4" borderId="25" xfId="5" applyNumberFormat="1" applyFont="1" applyFill="1" applyBorder="1" applyAlignment="1" applyProtection="1">
      <alignment vertical="center"/>
    </xf>
    <xf numFmtId="167" fontId="22" fillId="4" borderId="3" xfId="5" applyNumberFormat="1" applyFont="1" applyFill="1" applyBorder="1" applyAlignment="1" applyProtection="1">
      <alignment vertical="center"/>
    </xf>
    <xf numFmtId="3" fontId="18" fillId="0" borderId="11" xfId="1" applyNumberFormat="1" applyFont="1" applyFill="1" applyBorder="1" applyAlignment="1" applyProtection="1">
      <alignment horizontal="left" vertical="center"/>
    </xf>
    <xf numFmtId="167" fontId="18" fillId="0" borderId="4" xfId="5" applyNumberFormat="1" applyFont="1" applyFill="1" applyBorder="1" applyAlignment="1" applyProtection="1">
      <alignment vertical="center"/>
      <protection locked="0"/>
    </xf>
    <xf numFmtId="167" fontId="18" fillId="0" borderId="26" xfId="5" applyNumberFormat="1" applyFont="1" applyFill="1" applyBorder="1" applyAlignment="1" applyProtection="1">
      <alignment vertical="center"/>
      <protection locked="0"/>
    </xf>
    <xf numFmtId="3" fontId="18" fillId="0" borderId="4" xfId="1" applyNumberFormat="1" applyFont="1" applyFill="1" applyBorder="1" applyAlignment="1" applyProtection="1">
      <alignment horizontal="left" vertical="center"/>
    </xf>
    <xf numFmtId="167" fontId="17" fillId="3" borderId="4" xfId="5" applyNumberFormat="1" applyFont="1" applyFill="1" applyBorder="1" applyAlignment="1" applyProtection="1">
      <alignment vertical="center"/>
    </xf>
    <xf numFmtId="167" fontId="17" fillId="3" borderId="26" xfId="5" applyNumberFormat="1" applyFont="1" applyFill="1" applyBorder="1" applyAlignment="1" applyProtection="1">
      <alignment vertical="center"/>
    </xf>
    <xf numFmtId="3" fontId="18" fillId="0" borderId="4" xfId="1" applyNumberFormat="1" applyFont="1" applyFill="1" applyBorder="1" applyAlignment="1" applyProtection="1">
      <alignment horizontal="left" vertical="center" indent="2"/>
    </xf>
    <xf numFmtId="167" fontId="18" fillId="0" borderId="30" xfId="5" applyNumberFormat="1" applyFont="1" applyFill="1" applyBorder="1" applyAlignment="1" applyProtection="1">
      <alignment vertical="center"/>
      <protection locked="0"/>
    </xf>
    <xf numFmtId="3" fontId="18" fillId="0" borderId="38" xfId="1" applyNumberFormat="1" applyFont="1" applyFill="1" applyBorder="1" applyAlignment="1" applyProtection="1">
      <alignment horizontal="left" vertical="center"/>
    </xf>
    <xf numFmtId="167" fontId="18" fillId="0" borderId="38" xfId="5" applyNumberFormat="1" applyFont="1" applyFill="1" applyBorder="1" applyAlignment="1" applyProtection="1">
      <alignment vertical="center"/>
      <protection locked="0"/>
    </xf>
    <xf numFmtId="167" fontId="18" fillId="0" borderId="4" xfId="5" applyNumberFormat="1" applyFont="1" applyFill="1" applyBorder="1" applyAlignment="1" applyProtection="1">
      <alignment horizontal="center" vertical="center"/>
      <protection locked="0"/>
    </xf>
    <xf numFmtId="167" fontId="18" fillId="0" borderId="39" xfId="5" applyNumberFormat="1" applyFont="1" applyFill="1" applyBorder="1" applyAlignment="1" applyProtection="1">
      <alignment horizontal="center" vertical="center"/>
      <protection locked="0"/>
    </xf>
    <xf numFmtId="167" fontId="18" fillId="0" borderId="40" xfId="5" applyNumberFormat="1" applyFont="1" applyFill="1" applyBorder="1" applyAlignment="1" applyProtection="1">
      <alignment horizontal="center" vertical="center"/>
      <protection locked="0"/>
    </xf>
    <xf numFmtId="3" fontId="18" fillId="0" borderId="37" xfId="1" applyNumberFormat="1" applyFont="1" applyFill="1" applyBorder="1" applyAlignment="1" applyProtection="1">
      <alignment horizontal="left" vertical="center"/>
    </xf>
    <xf numFmtId="167" fontId="18" fillId="0" borderId="5" xfId="5" applyNumberFormat="1" applyFont="1" applyFill="1" applyBorder="1" applyAlignment="1" applyProtection="1">
      <alignment horizontal="center" vertical="center"/>
      <protection locked="0"/>
    </xf>
    <xf numFmtId="167" fontId="18" fillId="0" borderId="41" xfId="5" applyNumberFormat="1" applyFont="1" applyFill="1" applyBorder="1" applyAlignment="1" applyProtection="1">
      <alignment horizontal="center" vertical="center"/>
      <protection locked="0"/>
    </xf>
    <xf numFmtId="167" fontId="18" fillId="0" borderId="42" xfId="5" applyNumberFormat="1" applyFont="1" applyFill="1" applyBorder="1" applyAlignment="1" applyProtection="1">
      <alignment horizontal="center" vertical="center"/>
      <protection locked="0"/>
    </xf>
    <xf numFmtId="0" fontId="18" fillId="0" borderId="0" xfId="0" applyFont="1" applyFill="1" applyBorder="1" applyAlignment="1" applyProtection="1">
      <alignment vertical="center"/>
    </xf>
    <xf numFmtId="4" fontId="18" fillId="0" borderId="0" xfId="0" applyNumberFormat="1" applyFont="1" applyFill="1" applyBorder="1" applyAlignment="1" applyProtection="1">
      <alignment vertical="center"/>
    </xf>
    <xf numFmtId="0" fontId="17" fillId="0" borderId="2" xfId="0" applyFont="1" applyBorder="1" applyAlignment="1">
      <alignment horizontal="left" vertical="center" wrapText="1"/>
    </xf>
    <xf numFmtId="0" fontId="17" fillId="0" borderId="0" xfId="0" applyFont="1" applyFill="1" applyBorder="1" applyAlignment="1" applyProtection="1">
      <alignment vertical="center"/>
    </xf>
    <xf numFmtId="4" fontId="17" fillId="0" borderId="0" xfId="0" applyNumberFormat="1" applyFont="1" applyFill="1" applyBorder="1" applyAlignment="1" applyProtection="1">
      <alignment vertical="center"/>
    </xf>
    <xf numFmtId="2" fontId="18" fillId="0" borderId="0" xfId="1" applyNumberFormat="1" applyFont="1" applyFill="1" applyBorder="1" applyAlignment="1" applyProtection="1">
      <alignment horizontal="center" vertical="center"/>
    </xf>
    <xf numFmtId="3" fontId="22" fillId="5" borderId="12" xfId="1" applyNumberFormat="1" applyFont="1" applyFill="1" applyBorder="1" applyAlignment="1" applyProtection="1">
      <alignment vertical="center"/>
    </xf>
    <xf numFmtId="167" fontId="22" fillId="5" borderId="25" xfId="5" applyNumberFormat="1" applyFont="1" applyFill="1" applyBorder="1" applyAlignment="1" applyProtection="1">
      <alignment vertical="center"/>
    </xf>
    <xf numFmtId="167" fontId="22" fillId="5" borderId="3" xfId="5" applyNumberFormat="1" applyFont="1" applyFill="1" applyBorder="1" applyAlignment="1" applyProtection="1">
      <alignment vertical="center"/>
    </xf>
    <xf numFmtId="0" fontId="18" fillId="0" borderId="11" xfId="0" applyFont="1" applyFill="1" applyBorder="1" applyAlignment="1" applyProtection="1">
      <alignment vertical="center"/>
    </xf>
    <xf numFmtId="167" fontId="18" fillId="5" borderId="4" xfId="5" applyNumberFormat="1" applyFont="1" applyFill="1" applyBorder="1" applyAlignment="1" applyProtection="1">
      <alignment vertical="center"/>
    </xf>
    <xf numFmtId="167" fontId="18" fillId="5" borderId="26" xfId="5" applyNumberFormat="1" applyFont="1" applyFill="1" applyBorder="1" applyAlignment="1" applyProtection="1">
      <alignment vertical="center"/>
    </xf>
    <xf numFmtId="0" fontId="18" fillId="0" borderId="4" xfId="0" applyFont="1" applyFill="1" applyBorder="1" applyAlignment="1" applyProtection="1">
      <alignment horizontal="left" vertical="center" indent="2"/>
    </xf>
    <xf numFmtId="0" fontId="18" fillId="0" borderId="4" xfId="0" applyFont="1" applyFill="1" applyBorder="1" applyAlignment="1" applyProtection="1">
      <alignment horizontal="left" vertical="center" indent="4"/>
    </xf>
    <xf numFmtId="167" fontId="17" fillId="0" borderId="28" xfId="5" applyNumberFormat="1" applyFont="1" applyFill="1" applyBorder="1" applyAlignment="1" applyProtection="1">
      <alignment vertical="center"/>
      <protection locked="0"/>
    </xf>
    <xf numFmtId="0" fontId="18" fillId="0" borderId="4" xfId="0" applyFont="1" applyFill="1" applyBorder="1" applyAlignment="1" applyProtection="1">
      <alignment vertical="center"/>
    </xf>
    <xf numFmtId="167" fontId="17" fillId="0" borderId="26" xfId="5" applyNumberFormat="1" applyFont="1" applyFill="1" applyBorder="1" applyAlignment="1" applyProtection="1">
      <alignment vertical="center"/>
      <protection locked="0"/>
    </xf>
    <xf numFmtId="0" fontId="22" fillId="5" borderId="5" xfId="0" applyFont="1" applyFill="1" applyBorder="1" applyAlignment="1" applyProtection="1">
      <alignment vertical="center"/>
    </xf>
    <xf numFmtId="167" fontId="22" fillId="5" borderId="5" xfId="5" applyNumberFormat="1" applyFont="1" applyFill="1" applyBorder="1" applyAlignment="1" applyProtection="1">
      <alignment vertical="center"/>
    </xf>
    <xf numFmtId="167" fontId="22" fillId="5" borderId="27" xfId="5" applyNumberFormat="1" applyFont="1" applyFill="1" applyBorder="1" applyAlignment="1" applyProtection="1">
      <alignment vertical="center"/>
    </xf>
    <xf numFmtId="0" fontId="23" fillId="0" borderId="0" xfId="0" applyFont="1" applyFill="1" applyBorder="1" applyAlignment="1" applyProtection="1">
      <alignment vertical="center"/>
    </xf>
    <xf numFmtId="0" fontId="18" fillId="0" borderId="17" xfId="0" applyFont="1" applyFill="1" applyBorder="1" applyAlignment="1" applyProtection="1">
      <alignment vertical="center"/>
    </xf>
    <xf numFmtId="167" fontId="18" fillId="6" borderId="4" xfId="5" applyNumberFormat="1" applyFont="1" applyFill="1" applyBorder="1" applyAlignment="1" applyProtection="1">
      <alignment vertical="center"/>
      <protection locked="0"/>
    </xf>
    <xf numFmtId="167" fontId="18" fillId="6" borderId="29" xfId="5" applyNumberFormat="1" applyFont="1" applyFill="1" applyBorder="1" applyAlignment="1" applyProtection="1">
      <alignment vertical="center"/>
      <protection locked="0"/>
    </xf>
    <xf numFmtId="4" fontId="17" fillId="0" borderId="2" xfId="0" applyNumberFormat="1" applyFont="1" applyFill="1" applyBorder="1" applyAlignment="1" applyProtection="1">
      <alignment vertical="center"/>
    </xf>
    <xf numFmtId="0" fontId="19" fillId="0" borderId="0" xfId="0" applyFont="1" applyAlignment="1" applyProtection="1"/>
    <xf numFmtId="0" fontId="18" fillId="0" borderId="0" xfId="0" applyFont="1" applyProtection="1"/>
    <xf numFmtId="0" fontId="19" fillId="0" borderId="0" xfId="0" applyFont="1" applyAlignment="1" applyProtection="1">
      <alignment wrapText="1"/>
    </xf>
    <xf numFmtId="166" fontId="19" fillId="0" borderId="0" xfId="0" applyNumberFormat="1" applyFont="1"/>
    <xf numFmtId="0" fontId="19" fillId="0" borderId="0" xfId="0" applyFont="1"/>
    <xf numFmtId="165" fontId="18" fillId="0" borderId="0" xfId="1" applyNumberFormat="1" applyFont="1" applyAlignment="1">
      <alignment horizontal="right" vertical="center" wrapText="1"/>
    </xf>
    <xf numFmtId="1" fontId="20" fillId="0" borderId="0" xfId="1" applyNumberFormat="1" applyFont="1" applyAlignment="1">
      <alignment horizontal="left" vertical="center"/>
    </xf>
    <xf numFmtId="2" fontId="18" fillId="2" borderId="6" xfId="1" applyNumberFormat="1" applyFont="1" applyFill="1" applyBorder="1" applyAlignment="1">
      <alignment horizontal="center" vertical="center"/>
    </xf>
    <xf numFmtId="2" fontId="18" fillId="2" borderId="2" xfId="1" applyNumberFormat="1" applyFont="1" applyFill="1" applyBorder="1" applyAlignment="1">
      <alignment horizontal="center" vertical="center"/>
    </xf>
    <xf numFmtId="2" fontId="18" fillId="2" borderId="8" xfId="1" applyNumberFormat="1" applyFont="1" applyFill="1" applyBorder="1" applyAlignment="1">
      <alignment horizontal="center" vertical="center"/>
    </xf>
    <xf numFmtId="165" fontId="18" fillId="0" borderId="1" xfId="1" applyNumberFormat="1" applyFont="1" applyBorder="1" applyAlignment="1">
      <alignment horizontal="right" vertical="center" wrapText="1"/>
    </xf>
    <xf numFmtId="2" fontId="20" fillId="0" borderId="1" xfId="1" applyNumberFormat="1" applyFont="1" applyBorder="1" applyAlignment="1">
      <alignment horizontal="left" vertical="center"/>
    </xf>
    <xf numFmtId="2" fontId="18" fillId="2" borderId="7" xfId="1" applyNumberFormat="1" applyFont="1" applyFill="1" applyBorder="1" applyAlignment="1">
      <alignment horizontal="center" vertical="center"/>
    </xf>
    <xf numFmtId="2" fontId="18" fillId="2" borderId="1" xfId="1" applyNumberFormat="1" applyFont="1" applyFill="1" applyBorder="1" applyAlignment="1">
      <alignment horizontal="center" vertical="center"/>
    </xf>
    <xf numFmtId="2" fontId="18" fillId="2" borderId="9" xfId="1" applyNumberFormat="1" applyFont="1" applyFill="1" applyBorder="1" applyAlignment="1">
      <alignment horizontal="center" vertical="center"/>
    </xf>
    <xf numFmtId="0" fontId="18" fillId="0" borderId="0" xfId="0" applyFont="1" applyAlignment="1">
      <alignment vertical="center"/>
    </xf>
    <xf numFmtId="165" fontId="21" fillId="0" borderId="15" xfId="0" applyNumberFormat="1" applyFont="1" applyBorder="1" applyAlignment="1">
      <alignment horizontal="left" vertical="center"/>
    </xf>
    <xf numFmtId="0" fontId="18" fillId="0" borderId="6" xfId="0" applyFont="1" applyBorder="1" applyAlignment="1">
      <alignment horizontal="center" vertical="center"/>
    </xf>
    <xf numFmtId="0" fontId="18" fillId="0" borderId="2" xfId="0" applyFont="1" applyBorder="1" applyAlignment="1">
      <alignment horizontal="center" vertical="center"/>
    </xf>
    <xf numFmtId="0" fontId="18" fillId="0" borderId="8" xfId="0" applyFont="1" applyBorder="1" applyAlignment="1">
      <alignment horizontal="center" vertical="center"/>
    </xf>
    <xf numFmtId="165" fontId="21" fillId="0" borderId="16" xfId="0" applyNumberFormat="1" applyFont="1" applyBorder="1" applyAlignment="1">
      <alignment horizontal="left" vertical="center"/>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 xfId="0" applyFont="1" applyBorder="1" applyAlignment="1">
      <alignment horizontal="left" vertical="center" indent="1"/>
    </xf>
    <xf numFmtId="167" fontId="18" fillId="0" borderId="3" xfId="5" applyNumberFormat="1" applyFont="1" applyFill="1" applyBorder="1" applyAlignment="1" applyProtection="1">
      <alignment vertical="center"/>
      <protection locked="0"/>
    </xf>
    <xf numFmtId="167" fontId="18" fillId="0" borderId="33" xfId="5" applyNumberFormat="1" applyFont="1" applyFill="1" applyBorder="1" applyAlignment="1" applyProtection="1">
      <alignment vertical="center"/>
      <protection locked="0"/>
    </xf>
    <xf numFmtId="0" fontId="18" fillId="0" borderId="4" xfId="0" applyFont="1" applyBorder="1" applyAlignment="1">
      <alignment horizontal="left" vertical="center" indent="1"/>
    </xf>
    <xf numFmtId="0" fontId="18" fillId="0" borderId="5" xfId="0" applyFont="1" applyBorder="1" applyAlignment="1">
      <alignment horizontal="left" vertical="center" indent="1"/>
    </xf>
    <xf numFmtId="167" fontId="18" fillId="0" borderId="5" xfId="5" applyNumberFormat="1" applyFont="1" applyFill="1" applyBorder="1" applyAlignment="1" applyProtection="1">
      <alignment vertical="center"/>
      <protection locked="0"/>
    </xf>
    <xf numFmtId="167" fontId="18" fillId="0" borderId="27" xfId="5" applyNumberFormat="1" applyFont="1" applyFill="1" applyBorder="1" applyAlignment="1" applyProtection="1">
      <alignment vertical="center"/>
      <protection locked="0"/>
    </xf>
    <xf numFmtId="0" fontId="18" fillId="0" borderId="0" xfId="0" applyFont="1" applyAlignment="1">
      <alignment horizontal="left" vertical="center" indent="1"/>
    </xf>
    <xf numFmtId="4" fontId="18" fillId="0" borderId="0" xfId="0" applyNumberFormat="1" applyFont="1" applyAlignment="1">
      <alignment vertical="center"/>
    </xf>
  </cellXfs>
  <cellStyles count="6">
    <cellStyle name="Comma" xfId="5" builtinId="3"/>
    <cellStyle name="Hyperlink" xfId="4" builtinId="8"/>
    <cellStyle name="Normal" xfId="0" builtinId="0"/>
    <cellStyle name="Normal 2" xfId="2" xr:uid="{CC44489C-2301-4E5B-B72C-A252B485C2B0}"/>
    <cellStyle name="Normal 8 7 2" xfId="3" xr:uid="{C7517499-6FD8-467B-9911-F9693DBEAA63}"/>
    <cellStyle name="Normal_1996-2001-IIP 2" xfId="1" xr:uid="{2888913D-04DE-42F5-ADB0-28A0E9782E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C29EC-3818-420A-9452-B1D4C80CF00E}">
  <sheetPr codeName="Sheet1">
    <tabColor rgb="FFC00000"/>
    <pageSetUpPr fitToPage="1"/>
  </sheetPr>
  <dimension ref="A1:B15"/>
  <sheetViews>
    <sheetView showGridLines="0" tabSelected="1" zoomScaleNormal="100" workbookViewId="0"/>
  </sheetViews>
  <sheetFormatPr defaultColWidth="2.7109375" defaultRowHeight="16.5"/>
  <cols>
    <col min="1" max="1" width="142.140625" style="4" customWidth="1"/>
    <col min="2" max="2" width="32.28515625" style="4" customWidth="1"/>
    <col min="3" max="16384" width="2.7109375" style="4"/>
  </cols>
  <sheetData>
    <row r="1" spans="1:2" ht="49.5">
      <c r="A1" s="3" t="s">
        <v>138</v>
      </c>
    </row>
    <row r="2" spans="1:2">
      <c r="A2" s="5" t="s">
        <v>88</v>
      </c>
    </row>
    <row r="3" spans="1:2" ht="99">
      <c r="A3" s="6" t="s">
        <v>153</v>
      </c>
      <c r="B3" s="4" t="s">
        <v>95</v>
      </c>
    </row>
    <row r="4" spans="1:2">
      <c r="A4" s="7" t="s">
        <v>96</v>
      </c>
    </row>
    <row r="5" spans="1:2" ht="198">
      <c r="A5" s="8" t="s">
        <v>149</v>
      </c>
    </row>
    <row r="6" spans="1:2">
      <c r="A6" s="7" t="s">
        <v>97</v>
      </c>
    </row>
    <row r="7" spans="1:2" ht="33">
      <c r="A7" s="8" t="s">
        <v>89</v>
      </c>
    </row>
    <row r="8" spans="1:2">
      <c r="A8" s="7" t="s">
        <v>98</v>
      </c>
    </row>
    <row r="9" spans="1:2" ht="99">
      <c r="A9" s="9" t="s">
        <v>139</v>
      </c>
    </row>
    <row r="10" spans="1:2">
      <c r="A10" s="7" t="s">
        <v>99</v>
      </c>
    </row>
    <row r="11" spans="1:2" ht="264">
      <c r="A11" s="9" t="s">
        <v>148</v>
      </c>
    </row>
    <row r="12" spans="1:2">
      <c r="A12" s="7" t="s">
        <v>100</v>
      </c>
    </row>
    <row r="13" spans="1:2" ht="115.5">
      <c r="A13" s="8" t="s">
        <v>150</v>
      </c>
    </row>
    <row r="14" spans="1:2">
      <c r="A14" s="7" t="s">
        <v>101</v>
      </c>
    </row>
    <row r="15" spans="1:2" ht="49.5">
      <c r="A15" s="8" t="s">
        <v>109</v>
      </c>
    </row>
  </sheetData>
  <sheetProtection algorithmName="SHA-512" hashValue="lOd8XyAa4KeTzDzKhQYwvJyy+6irIQF1XlyEQ7Gj6Gmq42j/b7QyfQ5bG/5Kp6tYYgThYP9UEzeBVESH/br4XQ==" saltValue="XthYm709xuedgAStI3TmNA==" spinCount="100000" sheet="1" selectLockedCells="1"/>
  <pageMargins left="0.70866141732283472" right="0.70866141732283472" top="0.74803149606299213" bottom="0.74803149606299213" header="0.31496062992125984" footer="0.31496062992125984"/>
  <pageSetup paperSize="9" scale="5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BDC0-0E90-46FF-978F-9C14C1CE816F}">
  <sheetPr codeName="Sheet2">
    <pageSetUpPr fitToPage="1"/>
  </sheetPr>
  <dimension ref="A1:D16"/>
  <sheetViews>
    <sheetView showGridLines="0" workbookViewId="0">
      <selection activeCell="D4" sqref="D4"/>
    </sheetView>
  </sheetViews>
  <sheetFormatPr defaultColWidth="9.140625" defaultRowHeight="16.5"/>
  <cols>
    <col min="1" max="2" width="1.140625" style="4" customWidth="1"/>
    <col min="3" max="3" width="36.140625" style="4" bestFit="1" customWidth="1"/>
    <col min="4" max="4" width="64.42578125" style="11" customWidth="1"/>
    <col min="5" max="16384" width="9.140625" style="4"/>
  </cols>
  <sheetData>
    <row r="1" spans="1:4">
      <c r="A1" s="10" t="s">
        <v>0</v>
      </c>
    </row>
    <row r="2" spans="1:4" ht="27.6" customHeight="1">
      <c r="C2" s="53" t="s">
        <v>137</v>
      </c>
      <c r="D2" s="53"/>
    </row>
    <row r="3" spans="1:4">
      <c r="C3" s="12"/>
      <c r="D3" s="13"/>
    </row>
    <row r="4" spans="1:4" ht="35.1" customHeight="1">
      <c r="C4" s="14" t="s">
        <v>3</v>
      </c>
      <c r="D4" s="15"/>
    </row>
    <row r="5" spans="1:4" ht="35.1" customHeight="1">
      <c r="C5" s="14" t="s">
        <v>4</v>
      </c>
      <c r="D5" s="16"/>
    </row>
    <row r="6" spans="1:4" ht="35.1" customHeight="1">
      <c r="C6" s="14" t="s">
        <v>5</v>
      </c>
      <c r="D6" s="15"/>
    </row>
    <row r="7" spans="1:4" ht="35.1" customHeight="1">
      <c r="C7" s="14" t="s">
        <v>110</v>
      </c>
      <c r="D7" s="17"/>
    </row>
    <row r="8" spans="1:4" ht="35.1" customHeight="1">
      <c r="C8" s="14" t="s">
        <v>111</v>
      </c>
      <c r="D8" s="17"/>
    </row>
    <row r="9" spans="1:4" ht="35.1" customHeight="1">
      <c r="C9" s="18" t="s">
        <v>6</v>
      </c>
      <c r="D9" s="19"/>
    </row>
    <row r="10" spans="1:4" ht="35.1" customHeight="1">
      <c r="C10" s="14" t="s">
        <v>7</v>
      </c>
      <c r="D10" s="15"/>
    </row>
    <row r="11" spans="1:4" ht="35.1" customHeight="1">
      <c r="C11" s="14" t="s">
        <v>8</v>
      </c>
      <c r="D11" s="52"/>
    </row>
    <row r="12" spans="1:4" ht="35.1" customHeight="1">
      <c r="C12" s="14" t="s">
        <v>9</v>
      </c>
      <c r="D12" s="15"/>
    </row>
    <row r="13" spans="1:4" ht="35.1" customHeight="1">
      <c r="C13" s="20" t="s">
        <v>10</v>
      </c>
      <c r="D13" s="21"/>
    </row>
    <row r="14" spans="1:4" ht="35.1" customHeight="1">
      <c r="C14" s="18" t="s">
        <v>11</v>
      </c>
      <c r="D14" s="19"/>
    </row>
    <row r="15" spans="1:4" ht="35.1" customHeight="1">
      <c r="C15" s="14" t="s">
        <v>12</v>
      </c>
      <c r="D15" s="15"/>
    </row>
    <row r="16" spans="1:4" ht="35.1" customHeight="1">
      <c r="C16" s="14" t="s">
        <v>13</v>
      </c>
      <c r="D16" s="21"/>
    </row>
  </sheetData>
  <sheetProtection algorithmName="SHA-512" hashValue="ujCjjjdTTO/HqOm0kfRtixIvDObpwmyxT5sAqu1fspgB/cGI0G/T0jDe/888A8zztElY7Fi+A0Z73JxJNCNC8A==" saltValue="zdNb2sAFqUbHK14nHsrsNg==" spinCount="100000" sheet="1" selectLockedCells="1"/>
  <mergeCells count="1">
    <mergeCell ref="C2:D2"/>
  </mergeCells>
  <dataValidations disablePrompts="1" count="5">
    <dataValidation type="list" allowBlank="1" showInputMessage="1" showErrorMessage="1" sqref="D10" xr:uid="{6BA153A6-962A-4499-A52A-E4B87E35FC90}">
      <formula1>"TL,USD,EUR,Diğer"</formula1>
    </dataValidation>
    <dataValidation type="custom" allowBlank="1" showInputMessage="1" showErrorMessage="1" errorTitle="Hata" error="Vergi numarası numerik değerlerden oluşmalı ve uzunluğu 10 karakter olmalıdır. 10 karakter olması için önüne 0 eklemeniz gerekebilir." sqref="D5" xr:uid="{3B2C8D5E-C762-4977-B32B-F1689D641B89}">
      <formula1>AND(LEN(D5)&lt;=10,ISNUMBER(D5),LEN(D5)&gt;=8)</formula1>
    </dataValidation>
    <dataValidation type="custom" allowBlank="1" showInputMessage="1" showErrorMessage="1" errorTitle="Hata" error="Lütfen geçerli bir e-posta adresi giriniz._x000a_" sqref="D16" xr:uid="{5AB4FEE1-A9E9-4185-8CDD-A9F4C10154DD}">
      <formula1>SEARCH("@",D16)</formula1>
    </dataValidation>
    <dataValidation type="custom" allowBlank="1" showInputMessage="1" showErrorMessage="1" errorTitle="Hata" error="Lütfen geçerli bir telefon numarası giriniz. (Örn. 2161111111)" sqref="D15" xr:uid="{A4AD0E92-877A-4B03-82A3-5FA3DAF793C0}">
      <formula1>ISNUMBER(VALUE(D15))</formula1>
    </dataValidation>
    <dataValidation type="whole" operator="greaterThan" allowBlank="1" showInputMessage="1" showErrorMessage="1" errorTitle="Hata" error="Lütfen geçerli ve numerik bir çalışan sayısı giriniz." sqref="D11" xr:uid="{A83FBB40-1D85-4A69-903D-E55C37E44B47}">
      <formula1>0</formula1>
    </dataValidation>
  </dataValidations>
  <pageMargins left="0.7" right="0.7" top="0.75" bottom="0.75" header="0.3" footer="0.3"/>
  <pageSetup paperSize="9" scale="84" orientation="portrait" r:id="rId1"/>
  <legacyDrawing r:id="rId2"/>
  <extLst>
    <ext xmlns:x14="http://schemas.microsoft.com/office/spreadsheetml/2009/9/main" uri="{CCE6A557-97BC-4b89-ADB6-D9C93CAAB3DF}">
      <x14:dataValidations xmlns:xm="http://schemas.microsoft.com/office/excel/2006/main" disablePrompts="1" count="3">
        <x14:dataValidation type="list" showInputMessage="1" showErrorMessage="1" xr:uid="{206E2ECF-0141-4238-A073-C13DE6BB5487}">
          <x14:formula1>
            <xm:f>Aylar!$A$1:$A$26</xm:f>
          </x14:formula1>
          <xm:sqref>D8</xm:sqref>
        </x14:dataValidation>
        <x14:dataValidation type="list" allowBlank="1" showInputMessage="1" showErrorMessage="1" xr:uid="{1A4DEEB9-A672-4CF8-B25C-F43711E80460}">
          <x14:formula1>
            <xm:f>Aylar!$D$2:$D$46</xm:f>
          </x14:formula1>
          <xm:sqref>D9</xm:sqref>
        </x14:dataValidation>
        <x14:dataValidation type="list" allowBlank="1" showInputMessage="1" showErrorMessage="1" xr:uid="{A60BD926-DEAD-4510-B6EE-B11505910FC1}">
          <x14:formula1>
            <xm:f>Aylar!$A$1:$A$26</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179CD-E4B5-48BA-9813-D6F735C46F77}">
  <sheetPr codeName="Sheet3">
    <pageSetUpPr fitToPage="1"/>
  </sheetPr>
  <dimension ref="A1:F45"/>
  <sheetViews>
    <sheetView showGridLines="0" zoomScaleNormal="100" workbookViewId="0">
      <selection activeCell="C8" sqref="C8"/>
    </sheetView>
  </sheetViews>
  <sheetFormatPr defaultColWidth="8.7109375" defaultRowHeight="16.5"/>
  <cols>
    <col min="1" max="1" width="3.7109375" style="65" customWidth="1"/>
    <col min="2" max="2" width="54.5703125" style="65" customWidth="1"/>
    <col min="3" max="6" width="17.7109375" style="65" customWidth="1"/>
    <col min="7" max="16384" width="8.7109375" style="65"/>
  </cols>
  <sheetData>
    <row r="1" spans="1:6" ht="13.5" customHeight="1">
      <c r="A1" s="63" t="s">
        <v>73</v>
      </c>
      <c r="B1" s="64" t="str">
        <f>IF(OR(COUNTA(C31:C45)-COUNTIF(C31:C45,"")&gt;0,COUNTA(E31:E45)-COUNTIF(E31:E45,"")&gt;0),"Kontrol Gerekli: Lütfen tablonun altında yer alan listeyi kontrol ediniz...", "")</f>
        <v/>
      </c>
    </row>
    <row r="2" spans="1:6" ht="15.75" customHeight="1">
      <c r="B2" s="66" t="s">
        <v>1</v>
      </c>
      <c r="C2" s="67" t="str">
        <f>IF('Ön Bilgiler'!D5=0,"Ön bilgiler sekmesinden firma unvanı giriniz",'Ön Bilgiler'!D5)</f>
        <v>Ön bilgiler sekmesinden firma unvanı giriniz</v>
      </c>
    </row>
    <row r="3" spans="1:6" ht="15.75" customHeight="1">
      <c r="B3" s="68" t="s">
        <v>72</v>
      </c>
      <c r="C3" s="69" t="str">
        <f>IF('Ön Bilgiler'!D4=0,"Ön bilgiler sekmesinden firma unvanı giriniz",'Ön Bilgiler'!D4)</f>
        <v>Ön bilgiler sekmesinden firma unvanı giriniz</v>
      </c>
    </row>
    <row r="5" spans="1:6">
      <c r="B5" s="70" t="str">
        <f>IF('Ön Bilgiler'!D8="","Ön bilgiler sekmesinden firma unvanı giriniz",'Ön Bilgiler'!D8)</f>
        <v>Ön bilgiler sekmesinden firma unvanı giriniz</v>
      </c>
      <c r="C5" s="71" t="s">
        <v>2</v>
      </c>
      <c r="D5" s="72"/>
      <c r="E5" s="71" t="s">
        <v>71</v>
      </c>
      <c r="F5" s="73"/>
    </row>
    <row r="6" spans="1:6" ht="17.25" thickBot="1">
      <c r="B6" s="74"/>
      <c r="C6" s="75" t="s">
        <v>90</v>
      </c>
      <c r="D6" s="76" t="s">
        <v>91</v>
      </c>
      <c r="E6" s="75" t="s">
        <v>90</v>
      </c>
      <c r="F6" s="76" t="s">
        <v>91</v>
      </c>
    </row>
    <row r="7" spans="1:6" ht="15" customHeight="1">
      <c r="B7" s="77" t="s">
        <v>70</v>
      </c>
      <c r="C7" s="78">
        <f>C8+C9+C10-C13+C14+C15+C16+C19+C20+C21+C22</f>
        <v>0</v>
      </c>
      <c r="D7" s="79">
        <f>D8+D9+D10-D13+D14+D15+D16+D19+D20+D21+D22</f>
        <v>0</v>
      </c>
      <c r="E7" s="80">
        <f>E8+E9+E10-E13+E14+E15+E16+E19+E20+E21+E22</f>
        <v>0</v>
      </c>
      <c r="F7" s="79">
        <f>F8+F9+F10-F13+F14+F15+F16+F19+F20+F21+F22</f>
        <v>0</v>
      </c>
    </row>
    <row r="8" spans="1:6" ht="15" customHeight="1">
      <c r="B8" s="81" t="s">
        <v>69</v>
      </c>
      <c r="C8" s="82"/>
      <c r="D8" s="83"/>
      <c r="E8" s="82"/>
      <c r="F8" s="83"/>
    </row>
    <row r="9" spans="1:6" ht="15" customHeight="1">
      <c r="B9" s="84" t="s">
        <v>68</v>
      </c>
      <c r="C9" s="82"/>
      <c r="D9" s="83"/>
      <c r="E9" s="82"/>
      <c r="F9" s="83"/>
    </row>
    <row r="10" spans="1:6" ht="15" customHeight="1">
      <c r="B10" s="84" t="s">
        <v>67</v>
      </c>
      <c r="C10" s="85">
        <f>C11+C12</f>
        <v>0</v>
      </c>
      <c r="D10" s="86">
        <f t="shared" ref="D10:F10" si="0">D11+D12</f>
        <v>0</v>
      </c>
      <c r="E10" s="85">
        <f t="shared" si="0"/>
        <v>0</v>
      </c>
      <c r="F10" s="86">
        <f t="shared" si="0"/>
        <v>0</v>
      </c>
    </row>
    <row r="11" spans="1:6" ht="15" customHeight="1">
      <c r="B11" s="87" t="s">
        <v>142</v>
      </c>
      <c r="C11" s="82"/>
      <c r="D11" s="88"/>
      <c r="E11" s="82"/>
      <c r="F11" s="88"/>
    </row>
    <row r="12" spans="1:6" ht="15" customHeight="1">
      <c r="B12" s="87" t="s">
        <v>106</v>
      </c>
      <c r="C12" s="82"/>
      <c r="D12" s="88"/>
      <c r="E12" s="82"/>
      <c r="F12" s="88"/>
    </row>
    <row r="13" spans="1:6" ht="15" customHeight="1">
      <c r="B13" s="84" t="s">
        <v>66</v>
      </c>
      <c r="C13" s="82"/>
      <c r="D13" s="88"/>
      <c r="E13" s="82"/>
      <c r="F13" s="88"/>
    </row>
    <row r="14" spans="1:6" ht="15" customHeight="1">
      <c r="B14" s="84" t="s">
        <v>65</v>
      </c>
      <c r="C14" s="82"/>
      <c r="D14" s="88"/>
      <c r="E14" s="82"/>
      <c r="F14" s="88"/>
    </row>
    <row r="15" spans="1:6" ht="15" customHeight="1">
      <c r="B15" s="84" t="s">
        <v>64</v>
      </c>
      <c r="C15" s="82"/>
      <c r="D15" s="88"/>
      <c r="E15" s="82"/>
      <c r="F15" s="88"/>
    </row>
    <row r="16" spans="1:6" ht="15" customHeight="1">
      <c r="B16" s="84" t="s">
        <v>63</v>
      </c>
      <c r="C16" s="85">
        <f>C17+C18</f>
        <v>0</v>
      </c>
      <c r="D16" s="86">
        <f t="shared" ref="D16:F16" si="1">D17+D18</f>
        <v>0</v>
      </c>
      <c r="E16" s="85">
        <f t="shared" si="1"/>
        <v>0</v>
      </c>
      <c r="F16" s="86">
        <f t="shared" si="1"/>
        <v>0</v>
      </c>
    </row>
    <row r="17" spans="1:6" ht="15" customHeight="1">
      <c r="B17" s="87" t="s">
        <v>107</v>
      </c>
      <c r="C17" s="82"/>
      <c r="D17" s="83"/>
      <c r="E17" s="82"/>
      <c r="F17" s="83"/>
    </row>
    <row r="18" spans="1:6" ht="15" customHeight="1">
      <c r="B18" s="87" t="s">
        <v>108</v>
      </c>
      <c r="C18" s="82"/>
      <c r="D18" s="83"/>
      <c r="E18" s="82"/>
      <c r="F18" s="83"/>
    </row>
    <row r="19" spans="1:6" ht="15" customHeight="1">
      <c r="B19" s="84" t="s">
        <v>62</v>
      </c>
      <c r="C19" s="82"/>
      <c r="D19" s="83"/>
      <c r="E19" s="82"/>
      <c r="F19" s="83"/>
    </row>
    <row r="20" spans="1:6" ht="15" customHeight="1">
      <c r="B20" s="84" t="s">
        <v>61</v>
      </c>
      <c r="C20" s="82"/>
      <c r="D20" s="83"/>
      <c r="E20" s="82"/>
      <c r="F20" s="83"/>
    </row>
    <row r="21" spans="1:6" ht="15" customHeight="1">
      <c r="B21" s="84" t="s">
        <v>60</v>
      </c>
      <c r="C21" s="82"/>
      <c r="D21" s="83"/>
      <c r="E21" s="82"/>
      <c r="F21" s="83"/>
    </row>
    <row r="22" spans="1:6" ht="15" customHeight="1">
      <c r="B22" s="89" t="s">
        <v>59</v>
      </c>
      <c r="C22" s="90"/>
      <c r="D22" s="83"/>
      <c r="E22" s="90"/>
      <c r="F22" s="83"/>
    </row>
    <row r="23" spans="1:6" ht="15" customHeight="1">
      <c r="B23" s="89" t="s">
        <v>140</v>
      </c>
      <c r="C23" s="91"/>
      <c r="D23" s="92"/>
      <c r="E23" s="92"/>
      <c r="F23" s="93"/>
    </row>
    <row r="24" spans="1:6" ht="17.25" thickBot="1">
      <c r="B24" s="94" t="s">
        <v>141</v>
      </c>
      <c r="C24" s="95"/>
      <c r="D24" s="96"/>
      <c r="E24" s="96"/>
      <c r="F24" s="97"/>
    </row>
    <row r="25" spans="1:6">
      <c r="A25" s="98"/>
      <c r="B25" s="98"/>
      <c r="C25" s="99"/>
      <c r="D25" s="99"/>
      <c r="E25" s="99"/>
      <c r="F25" s="99"/>
    </row>
    <row r="26" spans="1:6">
      <c r="B26" s="100" t="s">
        <v>124</v>
      </c>
      <c r="C26" s="100"/>
      <c r="D26" s="100"/>
      <c r="E26" s="100"/>
      <c r="F26" s="100"/>
    </row>
    <row r="27" spans="1:6">
      <c r="B27" s="101" t="s">
        <v>151</v>
      </c>
      <c r="C27" s="102"/>
      <c r="D27" s="102"/>
      <c r="E27" s="102"/>
      <c r="F27" s="102"/>
    </row>
    <row r="28" spans="1:6">
      <c r="B28" s="101" t="s">
        <v>94</v>
      </c>
      <c r="C28" s="102"/>
      <c r="D28" s="102"/>
      <c r="E28" s="102"/>
      <c r="F28" s="102"/>
    </row>
    <row r="30" spans="1:6">
      <c r="B30" s="64" t="str">
        <f>IF(OR(COUNTA(C31:C45)-COUNTIF(C31:C45,"")&gt;0,COUNTA(E31:E45)-COUNTIF(E31:E45,"")&gt;0)," Lütfen aşağıdaki kalemleri kontrol ediniz", "")</f>
        <v/>
      </c>
      <c r="C30" s="64" t="str">
        <f>IF(COUNTA(C31:C45)-COUNTIF(C31:C45,"")&gt;0,"Açıklama", "")</f>
        <v/>
      </c>
      <c r="E30" s="64" t="str">
        <f>IF(COUNTA(E31:E45)-COUNTIF(E31:E45,"")&gt;0,"Açıklama", "")</f>
        <v/>
      </c>
    </row>
    <row r="31" spans="1:6">
      <c r="B31" s="65" t="str">
        <f t="shared" ref="B31:B45" si="2">IF(OR(C8&gt;D8,  E8&gt;F8), $B8, "")</f>
        <v/>
      </c>
      <c r="C31" s="65" t="str">
        <f t="shared" ref="C31:C45" si="3">IF(C8&gt;D8, "0-3 Ay Vade Tüm Vadelerden Büyük Olamaz", "")</f>
        <v/>
      </c>
      <c r="E31" s="65" t="str">
        <f t="shared" ref="E31:E45" si="4">IF(E8&gt;F8, "0-3 Ay Vade Tüm Vadelerden Büyük Olamaz", "")</f>
        <v/>
      </c>
    </row>
    <row r="32" spans="1:6">
      <c r="B32" s="65" t="str">
        <f t="shared" si="2"/>
        <v/>
      </c>
      <c r="C32" s="65" t="str">
        <f t="shared" si="3"/>
        <v/>
      </c>
      <c r="E32" s="65" t="str">
        <f t="shared" si="4"/>
        <v/>
      </c>
    </row>
    <row r="33" spans="2:5">
      <c r="B33" s="65" t="str">
        <f t="shared" si="2"/>
        <v/>
      </c>
      <c r="C33" s="65" t="str">
        <f t="shared" si="3"/>
        <v/>
      </c>
      <c r="E33" s="65" t="str">
        <f t="shared" si="4"/>
        <v/>
      </c>
    </row>
    <row r="34" spans="2:5">
      <c r="B34" s="65" t="str">
        <f t="shared" si="2"/>
        <v/>
      </c>
      <c r="C34" s="65" t="str">
        <f t="shared" si="3"/>
        <v/>
      </c>
      <c r="E34" s="65" t="str">
        <f t="shared" si="4"/>
        <v/>
      </c>
    </row>
    <row r="35" spans="2:5">
      <c r="B35" s="65" t="str">
        <f t="shared" si="2"/>
        <v/>
      </c>
      <c r="C35" s="65" t="str">
        <f t="shared" si="3"/>
        <v/>
      </c>
      <c r="E35" s="65" t="str">
        <f t="shared" si="4"/>
        <v/>
      </c>
    </row>
    <row r="36" spans="2:5">
      <c r="B36" s="65" t="str">
        <f t="shared" si="2"/>
        <v/>
      </c>
      <c r="C36" s="65" t="str">
        <f t="shared" si="3"/>
        <v/>
      </c>
      <c r="E36" s="65" t="str">
        <f t="shared" si="4"/>
        <v/>
      </c>
    </row>
    <row r="37" spans="2:5">
      <c r="B37" s="65" t="str">
        <f t="shared" si="2"/>
        <v/>
      </c>
      <c r="C37" s="65" t="str">
        <f t="shared" si="3"/>
        <v/>
      </c>
      <c r="E37" s="65" t="str">
        <f t="shared" si="4"/>
        <v/>
      </c>
    </row>
    <row r="38" spans="2:5">
      <c r="B38" s="65" t="str">
        <f t="shared" si="2"/>
        <v/>
      </c>
      <c r="C38" s="65" t="str">
        <f t="shared" si="3"/>
        <v/>
      </c>
      <c r="E38" s="65" t="str">
        <f t="shared" si="4"/>
        <v/>
      </c>
    </row>
    <row r="39" spans="2:5">
      <c r="B39" s="65" t="str">
        <f t="shared" si="2"/>
        <v/>
      </c>
      <c r="C39" s="65" t="str">
        <f t="shared" si="3"/>
        <v/>
      </c>
      <c r="E39" s="65" t="str">
        <f t="shared" si="4"/>
        <v/>
      </c>
    </row>
    <row r="40" spans="2:5">
      <c r="B40" s="65" t="str">
        <f t="shared" si="2"/>
        <v/>
      </c>
      <c r="C40" s="65" t="str">
        <f t="shared" si="3"/>
        <v/>
      </c>
      <c r="E40" s="65" t="str">
        <f t="shared" si="4"/>
        <v/>
      </c>
    </row>
    <row r="41" spans="2:5">
      <c r="B41" s="65" t="str">
        <f t="shared" si="2"/>
        <v/>
      </c>
      <c r="C41" s="65" t="str">
        <f t="shared" si="3"/>
        <v/>
      </c>
      <c r="E41" s="65" t="str">
        <f t="shared" si="4"/>
        <v/>
      </c>
    </row>
    <row r="42" spans="2:5">
      <c r="B42" s="65" t="str">
        <f t="shared" si="2"/>
        <v/>
      </c>
      <c r="C42" s="65" t="str">
        <f t="shared" si="3"/>
        <v/>
      </c>
      <c r="E42" s="65" t="str">
        <f t="shared" si="4"/>
        <v/>
      </c>
    </row>
    <row r="43" spans="2:5">
      <c r="B43" s="65" t="str">
        <f t="shared" si="2"/>
        <v/>
      </c>
      <c r="C43" s="65" t="str">
        <f t="shared" si="3"/>
        <v/>
      </c>
      <c r="E43" s="65" t="str">
        <f t="shared" si="4"/>
        <v/>
      </c>
    </row>
    <row r="44" spans="2:5">
      <c r="B44" s="65" t="str">
        <f t="shared" si="2"/>
        <v/>
      </c>
      <c r="C44" s="65" t="str">
        <f t="shared" si="3"/>
        <v/>
      </c>
      <c r="E44" s="65" t="str">
        <f t="shared" si="4"/>
        <v/>
      </c>
    </row>
    <row r="45" spans="2:5">
      <c r="B45" s="65" t="str">
        <f t="shared" si="2"/>
        <v/>
      </c>
      <c r="C45" s="65" t="str">
        <f t="shared" si="3"/>
        <v/>
      </c>
      <c r="E45" s="65" t="str">
        <f t="shared" si="4"/>
        <v/>
      </c>
    </row>
  </sheetData>
  <sheetProtection algorithmName="SHA-512" hashValue="bPH+Z9TRhoTY18DA9z/l7vDvzPViA8S8DCyS/Dqq4/QVxjZ1uIqJyVXU98mbAiB/qUDKBAWKZgzOR4SfZLJmbA==" saltValue="7vz4IPLSGBmDxj4CfDqfOQ==" spinCount="100000" sheet="1" selectLockedCells="1"/>
  <mergeCells count="6">
    <mergeCell ref="C5:D5"/>
    <mergeCell ref="E5:F5"/>
    <mergeCell ref="B5:B6"/>
    <mergeCell ref="B26:F26"/>
    <mergeCell ref="C23:F23"/>
    <mergeCell ref="C24:F24"/>
  </mergeCells>
  <dataValidations count="3">
    <dataValidation type="decimal" allowBlank="1" showInputMessage="1" showErrorMessage="1" errorTitle="Hata" error="Lütfen girilen değeri kontrol ediniz. Girilen tutar 0'dan küçük ve 999 milyardan büyük olamaz." sqref="C27:F28" xr:uid="{0C78081E-A623-485D-8641-1B6AF482FF77}">
      <formula1>0</formula1>
      <formula2>999999999999</formula2>
    </dataValidation>
    <dataValidation type="decimal" allowBlank="1" showInputMessage="1" showErrorMessage="1" errorTitle="Hata" error="Lütfen sayısal değer giriniz." sqref="C8:F9 C11:F15 C17:C23 D17:F22" xr:uid="{B0970E94-F8D8-478C-85EF-BA5A9521BCE8}">
      <formula1>0</formula1>
      <formula2>999999999999</formula2>
    </dataValidation>
    <dataValidation type="whole" allowBlank="1" showInputMessage="1" showErrorMessage="1" errorTitle="Hata" error="Lütfen girilen değeri kontrol ediniz. Girilen tutar 0'dan küçük ve 999 milyardan büyük olamaz. İhraç kaydıyla yapılan satışlar yurt içi satışlardan büyük olamaz." sqref="C24" xr:uid="{AF191B9D-3E45-4BFE-B6AF-D2AB937C4C45}">
      <formula1>0</formula1>
      <formula2>999999999999</formula2>
    </dataValidation>
  </dataValidations>
  <pageMargins left="0.7" right="0.7" top="0.75" bottom="0.75" header="0.3" footer="0.3"/>
  <pageSetup paperSize="9" scale="95" fitToHeight="0" orientation="landscape" r:id="rId1"/>
  <legacyDrawing r:id="rId2"/>
  <extLst>
    <ext xmlns:x14="http://schemas.microsoft.com/office/spreadsheetml/2009/9/main" uri="{CCE6A557-97BC-4b89-ADB6-D9C93CAAB3DF}">
      <x14:dataValidations xmlns:xm="http://schemas.microsoft.com/office/excel/2006/main" count="1">
        <x14:dataValidation type="custom" allowBlank="1" showInputMessage="1" showErrorMessage="1" errorTitle="Hata" error="Girilen tutar 0'dan küçük ve 999 milyardan büyük olamaz._x000a_Tüm vadeler 0-3 Ay Vade bakiyelerinden küçük olamaz.  Yurtiçi Krediler, Kamu Özel İşbirliği Projelerine ilişkin alınan kredileri kapsar." xr:uid="{594FC76F-A014-47A3-A7C4-7CF23343D2E8}">
          <x14:formula1>
            <xm:f>Aylar!J3</xm:f>
          </x14:formula1>
          <xm:sqref>C25:F25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220B-3981-4832-9E4A-0196B57CB7BD}">
  <sheetPr codeName="Sheet4">
    <pageSetUpPr fitToPage="1"/>
  </sheetPr>
  <dimension ref="A1:J51"/>
  <sheetViews>
    <sheetView showGridLines="0" workbookViewId="0">
      <selection activeCell="C10" sqref="C10"/>
    </sheetView>
  </sheetViews>
  <sheetFormatPr defaultColWidth="9.140625" defaultRowHeight="16.5"/>
  <cols>
    <col min="1" max="1" width="3.7109375" style="65" customWidth="1"/>
    <col min="2" max="2" width="54.5703125" style="65" customWidth="1"/>
    <col min="3" max="6" width="17.7109375" style="65" customWidth="1"/>
    <col min="7" max="16384" width="9.140625" style="65"/>
  </cols>
  <sheetData>
    <row r="1" spans="1:10" ht="13.5" customHeight="1">
      <c r="A1" s="63" t="s">
        <v>0</v>
      </c>
      <c r="B1" s="64" t="str">
        <f>IF(OR(COUNTA(C34:C50)-COUNTIF(C34:C50,"")&gt;0,COUNTA(E34:E50)-COUNTIF(E34:E50,"")&gt;0),"Kontrol Gerekli: Lütfen tablonun altında yer alan listeyi kontrol ediniz...", "")</f>
        <v/>
      </c>
    </row>
    <row r="2" spans="1:10" ht="15.75" customHeight="1">
      <c r="B2" s="66" t="s">
        <v>1</v>
      </c>
      <c r="C2" s="67" t="str">
        <f>IF('Ön Bilgiler'!D5=0,"Ön bilgiler sekmesinden vergi numarası giriniz.",'Ön Bilgiler'!D5)</f>
        <v>Ön bilgiler sekmesinden vergi numarası giriniz.</v>
      </c>
      <c r="H2" s="103"/>
      <c r="I2" s="103"/>
      <c r="J2" s="103"/>
    </row>
    <row r="3" spans="1:10" ht="15.75" customHeight="1">
      <c r="B3" s="68" t="s">
        <v>72</v>
      </c>
      <c r="C3" s="69" t="str">
        <f>IF('Ön Bilgiler'!D4=0,"Ön bilgiler sekmesinden firma unvanı giriniz.",'Ön Bilgiler'!D4)</f>
        <v>Ön bilgiler sekmesinden firma unvanı giriniz.</v>
      </c>
      <c r="H3" s="103"/>
      <c r="I3" s="103"/>
      <c r="J3" s="103"/>
    </row>
    <row r="5" spans="1:10">
      <c r="B5" s="70" t="str">
        <f>IF('Ön Bilgiler'!D8="","Ön bilgiler sekmesinden firma unvanı giriniz",'Ön Bilgiler'!D8)</f>
        <v>Ön bilgiler sekmesinden firma unvanı giriniz</v>
      </c>
      <c r="C5" s="71" t="s">
        <v>2</v>
      </c>
      <c r="D5" s="72"/>
      <c r="E5" s="71" t="s">
        <v>71</v>
      </c>
      <c r="F5" s="73"/>
    </row>
    <row r="6" spans="1:10" ht="17.25" thickBot="1">
      <c r="B6" s="74"/>
      <c r="C6" s="75" t="s">
        <v>90</v>
      </c>
      <c r="D6" s="76" t="s">
        <v>91</v>
      </c>
      <c r="E6" s="75" t="s">
        <v>90</v>
      </c>
      <c r="F6" s="76" t="s">
        <v>91</v>
      </c>
    </row>
    <row r="7" spans="1:10" ht="15" customHeight="1">
      <c r="A7" s="98"/>
      <c r="B7" s="104" t="s">
        <v>74</v>
      </c>
      <c r="C7" s="78">
        <f>C8+C15+C18+C19+C20+C21+C22</f>
        <v>0</v>
      </c>
      <c r="D7" s="105">
        <f t="shared" ref="D7:F7" si="0">D8+D15+D18+D19+D20+D21+D22</f>
        <v>0</v>
      </c>
      <c r="E7" s="106">
        <f t="shared" si="0"/>
        <v>0</v>
      </c>
      <c r="F7" s="105">
        <f t="shared" si="0"/>
        <v>0</v>
      </c>
    </row>
    <row r="8" spans="1:10" ht="15" customHeight="1">
      <c r="A8" s="98"/>
      <c r="B8" s="107" t="s">
        <v>75</v>
      </c>
      <c r="C8" s="108">
        <f>C9+ C12+C13+C14</f>
        <v>0</v>
      </c>
      <c r="D8" s="109">
        <f>D9+ D12+D13+D14</f>
        <v>0</v>
      </c>
      <c r="E8" s="108">
        <f>E9+ E12+E13+E14</f>
        <v>0</v>
      </c>
      <c r="F8" s="109">
        <f>F9+ F12+F13+F14</f>
        <v>0</v>
      </c>
    </row>
    <row r="9" spans="1:10" ht="15" customHeight="1">
      <c r="A9" s="98"/>
      <c r="B9" s="110" t="s">
        <v>76</v>
      </c>
      <c r="C9" s="108">
        <f>C10+C11</f>
        <v>0</v>
      </c>
      <c r="D9" s="109">
        <f>D10+D11</f>
        <v>0</v>
      </c>
      <c r="E9" s="108">
        <f t="shared" ref="E9:F9" si="1">E10+E11</f>
        <v>0</v>
      </c>
      <c r="F9" s="109">
        <f t="shared" si="1"/>
        <v>0</v>
      </c>
    </row>
    <row r="10" spans="1:10" ht="15" customHeight="1">
      <c r="A10" s="98"/>
      <c r="B10" s="111" t="s">
        <v>102</v>
      </c>
      <c r="C10" s="82"/>
      <c r="D10" s="112"/>
      <c r="E10" s="82"/>
      <c r="F10" s="112"/>
    </row>
    <row r="11" spans="1:10" ht="15" customHeight="1">
      <c r="A11" s="98"/>
      <c r="B11" s="111" t="s">
        <v>103</v>
      </c>
      <c r="C11" s="82"/>
      <c r="D11" s="112"/>
      <c r="E11" s="82"/>
      <c r="F11" s="112"/>
    </row>
    <row r="12" spans="1:10" ht="15" customHeight="1">
      <c r="A12" s="98"/>
      <c r="B12" s="110" t="s">
        <v>77</v>
      </c>
      <c r="C12" s="82"/>
      <c r="D12" s="112"/>
      <c r="E12" s="82"/>
      <c r="F12" s="112"/>
    </row>
    <row r="13" spans="1:10" ht="15" customHeight="1">
      <c r="A13" s="98"/>
      <c r="B13" s="110" t="s">
        <v>78</v>
      </c>
      <c r="C13" s="82"/>
      <c r="D13" s="112"/>
      <c r="E13" s="82"/>
      <c r="F13" s="112"/>
    </row>
    <row r="14" spans="1:10" ht="15" customHeight="1">
      <c r="A14" s="98"/>
      <c r="B14" s="110" t="s">
        <v>79</v>
      </c>
      <c r="C14" s="82"/>
      <c r="D14" s="112"/>
      <c r="E14" s="82"/>
      <c r="F14" s="112"/>
    </row>
    <row r="15" spans="1:10" ht="15" customHeight="1">
      <c r="A15" s="98"/>
      <c r="B15" s="113" t="s">
        <v>80</v>
      </c>
      <c r="C15" s="108">
        <f>C16+C17</f>
        <v>0</v>
      </c>
      <c r="D15" s="109">
        <f t="shared" ref="D15:F15" si="2">D16+D17</f>
        <v>0</v>
      </c>
      <c r="E15" s="108">
        <f t="shared" si="2"/>
        <v>0</v>
      </c>
      <c r="F15" s="109">
        <f t="shared" si="2"/>
        <v>0</v>
      </c>
    </row>
    <row r="16" spans="1:10" ht="15" customHeight="1">
      <c r="A16" s="98"/>
      <c r="B16" s="110" t="s">
        <v>104</v>
      </c>
      <c r="C16" s="82"/>
      <c r="D16" s="112"/>
      <c r="E16" s="82"/>
      <c r="F16" s="114"/>
    </row>
    <row r="17" spans="1:6" ht="15" customHeight="1">
      <c r="A17" s="98"/>
      <c r="B17" s="110" t="s">
        <v>105</v>
      </c>
      <c r="C17" s="82"/>
      <c r="D17" s="112"/>
      <c r="E17" s="82"/>
      <c r="F17" s="112"/>
    </row>
    <row r="18" spans="1:6" ht="15" customHeight="1">
      <c r="A18" s="98"/>
      <c r="B18" s="113" t="s">
        <v>81</v>
      </c>
      <c r="C18" s="82"/>
      <c r="D18" s="112"/>
      <c r="E18" s="82"/>
      <c r="F18" s="112"/>
    </row>
    <row r="19" spans="1:6" ht="15" customHeight="1">
      <c r="A19" s="98"/>
      <c r="B19" s="113" t="s">
        <v>82</v>
      </c>
      <c r="C19" s="82"/>
      <c r="D19" s="112"/>
      <c r="E19" s="82"/>
      <c r="F19" s="112"/>
    </row>
    <row r="20" spans="1:6" ht="15" customHeight="1">
      <c r="A20" s="98"/>
      <c r="B20" s="113" t="s">
        <v>83</v>
      </c>
      <c r="C20" s="82"/>
      <c r="D20" s="112"/>
      <c r="E20" s="82"/>
      <c r="F20" s="112"/>
    </row>
    <row r="21" spans="1:6" ht="15" customHeight="1">
      <c r="A21" s="98"/>
      <c r="B21" s="113" t="s">
        <v>84</v>
      </c>
      <c r="C21" s="82"/>
      <c r="D21" s="112"/>
      <c r="E21" s="82"/>
      <c r="F21" s="112"/>
    </row>
    <row r="22" spans="1:6" ht="15" customHeight="1">
      <c r="A22" s="98"/>
      <c r="B22" s="113" t="s">
        <v>85</v>
      </c>
      <c r="C22" s="82"/>
      <c r="D22" s="112"/>
      <c r="E22" s="82"/>
      <c r="F22" s="112"/>
    </row>
    <row r="23" spans="1:6" ht="15" customHeight="1" thickBot="1">
      <c r="A23" s="98"/>
      <c r="B23" s="115" t="s">
        <v>86</v>
      </c>
      <c r="C23" s="116">
        <f>'Aktif Kalemler'!C7-'Pasif Kalemler'!C7</f>
        <v>0</v>
      </c>
      <c r="D23" s="117">
        <f>'Aktif Kalemler'!D7-'Pasif Kalemler'!D7</f>
        <v>0</v>
      </c>
      <c r="E23" s="116">
        <f>'Aktif Kalemler'!E7-'Pasif Kalemler'!E7</f>
        <v>0</v>
      </c>
      <c r="F23" s="117">
        <f>'Aktif Kalemler'!F7-'Pasif Kalemler'!F7</f>
        <v>0</v>
      </c>
    </row>
    <row r="24" spans="1:6">
      <c r="A24" s="98"/>
      <c r="B24" s="98"/>
      <c r="C24" s="98"/>
      <c r="D24" s="98"/>
      <c r="E24" s="98"/>
      <c r="F24" s="98"/>
    </row>
    <row r="25" spans="1:6">
      <c r="A25" s="98"/>
      <c r="B25" s="118" t="s">
        <v>87</v>
      </c>
      <c r="C25" s="98"/>
      <c r="D25" s="98"/>
      <c r="E25" s="98"/>
      <c r="F25" s="98"/>
    </row>
    <row r="26" spans="1:6">
      <c r="A26" s="98"/>
      <c r="B26" s="119" t="s">
        <v>92</v>
      </c>
      <c r="C26" s="120"/>
      <c r="D26" s="120"/>
      <c r="E26" s="120"/>
      <c r="F26" s="121"/>
    </row>
    <row r="27" spans="1:6">
      <c r="A27" s="98"/>
      <c r="B27" s="122"/>
      <c r="C27" s="122"/>
      <c r="D27" s="122"/>
      <c r="E27" s="122"/>
      <c r="F27" s="122"/>
    </row>
    <row r="28" spans="1:6">
      <c r="B28" s="100" t="s">
        <v>124</v>
      </c>
      <c r="C28" s="100"/>
      <c r="D28" s="100"/>
      <c r="E28" s="100"/>
      <c r="F28" s="100"/>
    </row>
    <row r="29" spans="1:6">
      <c r="B29" s="101" t="s">
        <v>152</v>
      </c>
      <c r="C29" s="102"/>
      <c r="D29" s="102"/>
      <c r="E29" s="102"/>
      <c r="F29" s="102"/>
    </row>
    <row r="30" spans="1:6">
      <c r="B30" s="101" t="s">
        <v>94</v>
      </c>
      <c r="C30" s="102"/>
      <c r="D30" s="102"/>
      <c r="E30" s="102"/>
      <c r="F30" s="102"/>
    </row>
    <row r="31" spans="1:6">
      <c r="A31" s="98"/>
      <c r="B31" s="101" t="s">
        <v>93</v>
      </c>
      <c r="C31" s="98"/>
      <c r="D31" s="98"/>
      <c r="E31" s="98"/>
      <c r="F31" s="98"/>
    </row>
    <row r="33" spans="2:6">
      <c r="B33" s="64" t="str">
        <f>IF(OR(OR(COUNTA(C34:C51)-COUNTIF(C34:C51,"")&gt;0,COUNTA(D34:D51)-COUNTIF(D34:D51,"")&gt;0),OR(COUNTA(E34:E51)-COUNTIF(E34:E51,"")&gt;0,COUNTA(F34:F51)-COUNTIF(F34:F51,"")&gt;0))," Lütfen aşağıdaki kalemleri kontrol ediniz", "")</f>
        <v/>
      </c>
      <c r="C33" s="64" t="str">
        <f>IF(COUNTA(C34:C51)-COUNTIF(C34:C51,"")&gt;0,"Açıklama", "")</f>
        <v/>
      </c>
      <c r="D33" s="64"/>
      <c r="E33" s="64" t="str">
        <f t="shared" ref="E33" si="3">IF(COUNTA(E34:E51)-COUNTIF(E34:E51,"")&gt;0,"Açıklama", "")</f>
        <v/>
      </c>
      <c r="F33" s="64" t="str">
        <f>IF(COUNTA(F51)-COUNTIF(F51,"")&gt;0,"Açıklama", "")</f>
        <v/>
      </c>
    </row>
    <row r="34" spans="2:6">
      <c r="B34" s="65" t="str">
        <f>IF(OR(C7&gt;D7,  E7&gt;F7), $B7, "")</f>
        <v/>
      </c>
      <c r="C34" s="65" t="str">
        <f>IF(C7&gt;D7, "0-3 Ay Vade Tüm Vadelerden Büyük Olamaz", "")</f>
        <v/>
      </c>
      <c r="E34" s="65" t="str">
        <f>IF(E7&gt;F7, "0-3 Ay Vade Tüm Vadelerden Büyük Olamaz", "")</f>
        <v/>
      </c>
    </row>
    <row r="35" spans="2:6">
      <c r="B35" s="65" t="str">
        <f t="shared" ref="B35:B49" si="4">IF(OR(C8&gt;D8,  E8&gt;F8), $B8, "")</f>
        <v/>
      </c>
      <c r="C35" s="65" t="str">
        <f t="shared" ref="C35:C49" si="5">IF(C8&gt;D8, "0-3 Ay Vade Tüm Vadelerden Büyük Olamaz", "")</f>
        <v/>
      </c>
      <c r="E35" s="65" t="str">
        <f t="shared" ref="E35:E49" si="6">IF(E8&gt;F8, "0-3 Ay Vade Tüm Vadelerden Büyük Olamaz", "")</f>
        <v/>
      </c>
    </row>
    <row r="36" spans="2:6">
      <c r="B36" s="65" t="str">
        <f t="shared" si="4"/>
        <v/>
      </c>
      <c r="C36" s="65" t="str">
        <f t="shared" si="5"/>
        <v/>
      </c>
      <c r="E36" s="65" t="str">
        <f t="shared" si="6"/>
        <v/>
      </c>
    </row>
    <row r="37" spans="2:6">
      <c r="B37" s="65" t="str">
        <f t="shared" si="4"/>
        <v/>
      </c>
      <c r="C37" s="65" t="str">
        <f t="shared" si="5"/>
        <v/>
      </c>
      <c r="E37" s="65" t="str">
        <f t="shared" si="6"/>
        <v/>
      </c>
    </row>
    <row r="38" spans="2:6">
      <c r="B38" s="65" t="str">
        <f t="shared" si="4"/>
        <v/>
      </c>
      <c r="C38" s="65" t="str">
        <f t="shared" si="5"/>
        <v/>
      </c>
      <c r="E38" s="65" t="str">
        <f t="shared" si="6"/>
        <v/>
      </c>
    </row>
    <row r="39" spans="2:6">
      <c r="B39" s="65" t="str">
        <f t="shared" si="4"/>
        <v/>
      </c>
      <c r="C39" s="65" t="str">
        <f t="shared" si="5"/>
        <v/>
      </c>
      <c r="E39" s="65" t="str">
        <f t="shared" si="6"/>
        <v/>
      </c>
    </row>
    <row r="40" spans="2:6">
      <c r="B40" s="65" t="str">
        <f t="shared" si="4"/>
        <v/>
      </c>
      <c r="C40" s="65" t="str">
        <f t="shared" si="5"/>
        <v/>
      </c>
      <c r="E40" s="65" t="str">
        <f t="shared" si="6"/>
        <v/>
      </c>
    </row>
    <row r="41" spans="2:6">
      <c r="B41" s="65" t="str">
        <f t="shared" si="4"/>
        <v/>
      </c>
      <c r="C41" s="65" t="str">
        <f t="shared" si="5"/>
        <v/>
      </c>
      <c r="E41" s="65" t="str">
        <f t="shared" si="6"/>
        <v/>
      </c>
    </row>
    <row r="42" spans="2:6">
      <c r="B42" s="65" t="str">
        <f t="shared" si="4"/>
        <v/>
      </c>
      <c r="C42" s="65" t="str">
        <f t="shared" si="5"/>
        <v/>
      </c>
      <c r="E42" s="65" t="str">
        <f t="shared" si="6"/>
        <v/>
      </c>
    </row>
    <row r="43" spans="2:6">
      <c r="B43" s="65" t="str">
        <f t="shared" si="4"/>
        <v/>
      </c>
      <c r="C43" s="65" t="str">
        <f t="shared" si="5"/>
        <v/>
      </c>
      <c r="E43" s="65" t="str">
        <f t="shared" si="6"/>
        <v/>
      </c>
    </row>
    <row r="44" spans="2:6">
      <c r="B44" s="65" t="str">
        <f t="shared" si="4"/>
        <v/>
      </c>
      <c r="C44" s="65" t="str">
        <f t="shared" si="5"/>
        <v/>
      </c>
      <c r="E44" s="65" t="str">
        <f t="shared" si="6"/>
        <v/>
      </c>
    </row>
    <row r="45" spans="2:6">
      <c r="B45" s="65" t="str">
        <f t="shared" si="4"/>
        <v/>
      </c>
      <c r="C45" s="65" t="str">
        <f t="shared" si="5"/>
        <v/>
      </c>
      <c r="E45" s="65" t="str">
        <f t="shared" si="6"/>
        <v/>
      </c>
    </row>
    <row r="46" spans="2:6">
      <c r="B46" s="65" t="str">
        <f t="shared" si="4"/>
        <v/>
      </c>
      <c r="C46" s="65" t="str">
        <f t="shared" si="5"/>
        <v/>
      </c>
      <c r="E46" s="65" t="str">
        <f t="shared" si="6"/>
        <v/>
      </c>
    </row>
    <row r="47" spans="2:6">
      <c r="B47" s="65" t="str">
        <f t="shared" si="4"/>
        <v/>
      </c>
      <c r="C47" s="65" t="str">
        <f t="shared" si="5"/>
        <v/>
      </c>
      <c r="E47" s="65" t="str">
        <f t="shared" si="6"/>
        <v/>
      </c>
    </row>
    <row r="48" spans="2:6">
      <c r="B48" s="65" t="str">
        <f t="shared" si="4"/>
        <v/>
      </c>
      <c r="C48" s="65" t="str">
        <f t="shared" si="5"/>
        <v/>
      </c>
      <c r="E48" s="65" t="str">
        <f t="shared" si="6"/>
        <v/>
      </c>
    </row>
    <row r="49" spans="2:6">
      <c r="B49" s="65" t="str">
        <f t="shared" si="4"/>
        <v/>
      </c>
      <c r="C49" s="65" t="str">
        <f t="shared" si="5"/>
        <v/>
      </c>
      <c r="E49" s="65" t="str">
        <f t="shared" si="6"/>
        <v/>
      </c>
    </row>
    <row r="50" spans="2:6" s="124" customFormat="1">
      <c r="B50" s="65" t="str">
        <f>IF(OR(C26&gt;D26,  E26&gt;F26), $B26, "")</f>
        <v/>
      </c>
      <c r="C50" s="123" t="str">
        <f>IF(C26&gt;D26, "0-3 Ay Vade Tüm Vadelerden Büyük Olamaz", "")</f>
        <v/>
      </c>
      <c r="D50" s="123"/>
      <c r="E50" s="123" t="str">
        <f>IF(E26&gt;F26, "0-3 Ay Vade Tüm Vadelerden Büyük Olamaz", "")</f>
        <v/>
      </c>
      <c r="F50" s="123"/>
    </row>
    <row r="51" spans="2:6">
      <c r="B51" s="65" t="str">
        <f>IF(OR(C26&gt;C9,D26&gt;D9,E26&gt;E9,F26&gt;F9), $B26, "")</f>
        <v/>
      </c>
      <c r="C51" s="125" t="str">
        <f>IF(C26&gt;C9, "KOI kredileri Krediler'den büyük olamaz.", "")</f>
        <v/>
      </c>
      <c r="D51" s="125" t="str">
        <f>IF(D26&gt;D9, "KOI kredileri Krediler'den büyük olamaz.", "")</f>
        <v/>
      </c>
      <c r="E51" s="125" t="str">
        <f>IF(E26&gt;E9, "KOI kredileri Krediler'den büyük olamaz.", "")</f>
        <v/>
      </c>
      <c r="F51" s="125" t="str">
        <f>IF(F26&gt;F9, "KOI kredileri Krediler'den büyük olamaz.", "")</f>
        <v/>
      </c>
    </row>
  </sheetData>
  <sheetProtection algorithmName="SHA-512" hashValue="P4TnCatBYWflNhsXxEmqMw+cEjWu9q1fUiQphEP8JwUI65F2hzcGfprXfO54HqU+QbdhnCTpsi7NUbd8dUAx6A==" saltValue="ogkbC/Dd+F9JQFbM6MR5IA==" spinCount="100000" sheet="1" selectLockedCells="1"/>
  <mergeCells count="5">
    <mergeCell ref="H2:J3"/>
    <mergeCell ref="B5:B6"/>
    <mergeCell ref="C5:D5"/>
    <mergeCell ref="E5:F5"/>
    <mergeCell ref="B28:F28"/>
  </mergeCells>
  <dataValidations count="4">
    <dataValidation type="decimal" allowBlank="1" showInputMessage="1" showErrorMessage="1" errorTitle="Hata" error="Lütfen girilen değeri kontrol ediniz. Girilen tutar 0'dan küçük ve 999 milyardan büyük olamaz." sqref="C29:F30" xr:uid="{F3712E5C-C16B-4652-8DB9-8F69D84955B3}">
      <formula1>0</formula1>
      <formula2>999999999999</formula2>
    </dataValidation>
    <dataValidation type="whole" allowBlank="1" showInputMessage="1" showErrorMessage="1" error="999 Milyardan büyük değer girilmez. " sqref="C23:F23 C15 C8:C9 D8:F8" xr:uid="{F3D77CC1-A8EC-4DAB-AE5C-C3F6434B6621}">
      <formula1>0</formula1>
      <formula2>999000000000</formula2>
    </dataValidation>
    <dataValidation allowBlank="1" showInputMessage="1" showErrorMessage="1" error="0'dan küçük ve 999 Milyardan büyük değer girilemez" sqref="D9:F9 D15:F15" xr:uid="{E2E440D0-B5D4-495C-914A-C5C12DEB0FA1}"/>
    <dataValidation type="whole" allowBlank="1" showInputMessage="1" showErrorMessage="1" errorTitle="Hata" error="Lütfen girilen değeri kontrol ediniz. Girilen tutar 0'dan küçük ve 999 milyardan büyük olamaz. Ayrıca 0-3 Ay Vadeli bakiyeler Tüm Vadelerden büyük olamaz." sqref="C16:F22 C26:F26 C10:F14" xr:uid="{7DD0F2D4-1EA9-4860-9DAF-04774EBDBD78}">
      <formula1>0</formula1>
      <formula2>999999999999</formula2>
    </dataValidation>
  </dataValidations>
  <pageMargins left="0.7" right="0.7" top="0.75" bottom="0.75" header="0.3" footer="0.3"/>
  <pageSetup paperSize="9" scale="95" fitToHeight="0" orientation="landscape" r:id="rId1"/>
  <legacyDrawing r:id="rId2"/>
  <extLst>
    <ext xmlns:x14="http://schemas.microsoft.com/office/spreadsheetml/2009/9/main" uri="{CCE6A557-97BC-4b89-ADB6-D9C93CAAB3DF}">
      <x14:dataValidations xmlns:xm="http://schemas.microsoft.com/office/excel/2006/main" count="1">
        <x14:dataValidation type="custom" allowBlank="1" showInputMessage="1" showErrorMessage="1" errorTitle="Hata" error="Girilen tutar 0'dan küçük ve 999 milyardan büyük olamaz._x000a_Tüm vadeler 0-3 Ay Vade bakiyelerinden küçük olamaz.  Yurtiçi Krediler, Kamu Özel İşbirliği Projelerine ilişkin alınan kredileri kapsar." xr:uid="{FF8790BB-8D32-4310-850B-659E1AAD4491}">
          <x14:formula1>
            <xm:f>Aylar!J4</xm:f>
          </x14:formula1>
          <xm:sqref>C27:F27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2CC38-E515-4516-A7D1-A98ABEF1C351}">
  <sheetPr>
    <pageSetUpPr fitToPage="1"/>
  </sheetPr>
  <dimension ref="A1:F12"/>
  <sheetViews>
    <sheetView showGridLines="0" zoomScaleNormal="100" workbookViewId="0">
      <selection activeCell="C7" sqref="C7"/>
    </sheetView>
  </sheetViews>
  <sheetFormatPr defaultColWidth="8.140625" defaultRowHeight="15.6" customHeight="1"/>
  <cols>
    <col min="1" max="1" width="3.7109375" style="127" customWidth="1"/>
    <col min="2" max="2" width="44.7109375" style="127" customWidth="1"/>
    <col min="3" max="6" width="17.7109375" style="127" customWidth="1"/>
    <col min="7" max="16384" width="8.140625" style="127"/>
  </cols>
  <sheetData>
    <row r="1" spans="1:6" ht="13.5" customHeight="1">
      <c r="A1" s="126" t="s">
        <v>0</v>
      </c>
    </row>
    <row r="2" spans="1:6" ht="15.75" customHeight="1">
      <c r="B2" s="128" t="s">
        <v>1</v>
      </c>
      <c r="C2" s="129" t="str">
        <f>IF('Ön Bilgiler'!D5=0,"Ön bilgiler sekmesinden vergi numarası giriniz.",'Ön Bilgiler'!D5)</f>
        <v>Ön bilgiler sekmesinden vergi numarası giriniz.</v>
      </c>
      <c r="D2" s="130" t="s">
        <v>147</v>
      </c>
      <c r="E2" s="131"/>
      <c r="F2" s="132"/>
    </row>
    <row r="3" spans="1:6" ht="15.75" customHeight="1">
      <c r="B3" s="133" t="s">
        <v>72</v>
      </c>
      <c r="C3" s="134" t="str">
        <f>IF('Ön Bilgiler'!D4=0,"Ön bilgiler sekmesinden firma unvanı giriniz.",'Ön Bilgiler'!D4)</f>
        <v>Ön bilgiler sekmesinden firma unvanı giriniz.</v>
      </c>
      <c r="D3" s="135"/>
      <c r="E3" s="136"/>
      <c r="F3" s="137"/>
    </row>
    <row r="4" spans="1:6" ht="16.5"/>
    <row r="5" spans="1:6" ht="15.6" customHeight="1">
      <c r="A5" s="138"/>
      <c r="B5" s="139"/>
      <c r="C5" s="140" t="s">
        <v>116</v>
      </c>
      <c r="D5" s="141"/>
      <c r="E5" s="140" t="s">
        <v>117</v>
      </c>
      <c r="F5" s="142"/>
    </row>
    <row r="6" spans="1:6" ht="50.25" thickBot="1">
      <c r="A6" s="138"/>
      <c r="B6" s="143"/>
      <c r="C6" s="144" t="s">
        <v>118</v>
      </c>
      <c r="D6" s="145" t="s">
        <v>119</v>
      </c>
      <c r="E6" s="144" t="s">
        <v>118</v>
      </c>
      <c r="F6" s="145" t="s">
        <v>119</v>
      </c>
    </row>
    <row r="7" spans="1:6" ht="15" customHeight="1">
      <c r="A7" s="138"/>
      <c r="B7" s="146" t="s">
        <v>120</v>
      </c>
      <c r="C7" s="147"/>
      <c r="D7" s="148"/>
      <c r="E7" s="147"/>
      <c r="F7" s="148"/>
    </row>
    <row r="8" spans="1:6" ht="15" customHeight="1">
      <c r="A8" s="138"/>
      <c r="B8" s="149" t="s">
        <v>121</v>
      </c>
      <c r="C8" s="82"/>
      <c r="D8" s="83"/>
      <c r="E8" s="82"/>
      <c r="F8" s="83"/>
    </row>
    <row r="9" spans="1:6" ht="15" customHeight="1">
      <c r="A9" s="138"/>
      <c r="B9" s="149" t="s">
        <v>122</v>
      </c>
      <c r="C9" s="82"/>
      <c r="D9" s="83"/>
      <c r="E9" s="82"/>
      <c r="F9" s="83"/>
    </row>
    <row r="10" spans="1:6" ht="15" customHeight="1" thickBot="1">
      <c r="A10" s="138"/>
      <c r="B10" s="150" t="s">
        <v>123</v>
      </c>
      <c r="C10" s="151"/>
      <c r="D10" s="152"/>
      <c r="E10" s="151"/>
      <c r="F10" s="152"/>
    </row>
    <row r="11" spans="1:6" ht="15.6" customHeight="1">
      <c r="A11" s="138"/>
      <c r="B11" s="153"/>
      <c r="C11" s="154"/>
      <c r="D11" s="154"/>
      <c r="E11" s="154"/>
      <c r="F11" s="154"/>
    </row>
    <row r="12" spans="1:6" ht="47.25" customHeight="1">
      <c r="A12" s="138"/>
      <c r="B12" s="100" t="s">
        <v>154</v>
      </c>
      <c r="C12" s="100"/>
      <c r="D12" s="100"/>
      <c r="E12" s="100"/>
      <c r="F12" s="100"/>
    </row>
  </sheetData>
  <sheetProtection algorithmName="SHA-512" hashValue="9w7/5mTUpGE4AUnwX9/U4nZNCBiSNlJeLzSH9KQgrC5lzqYpossqbLFbFh2yqx3oQimc2EXwqctcFAny+2mLbA==" saltValue="vQLwSpdWrQNoJ5sNw3JBbQ==" spinCount="100000" sheet="1" selectLockedCells="1"/>
  <mergeCells count="5">
    <mergeCell ref="D2:F3"/>
    <mergeCell ref="B5:B6"/>
    <mergeCell ref="C5:D5"/>
    <mergeCell ref="E5:F5"/>
    <mergeCell ref="B12:F12"/>
  </mergeCells>
  <dataValidations count="1">
    <dataValidation type="decimal" allowBlank="1" showInputMessage="1" showErrorMessage="1" errorTitle="Hata" error="Lütfen girilen değeri kontrol ediniz. Girilen tutar 0'dan küçük ve 999 milyardan büyük olamaz." sqref="C7:F11" xr:uid="{44C76D32-3BEF-40A2-9097-D5BB6079978E}">
      <formula1>0</formula1>
      <formula2>999000000000</formula2>
    </dataValidation>
  </dataValidations>
  <pageMargins left="0.7" right="0.7" top="0.75" bottom="0.75" header="0.3" footer="0.3"/>
  <pageSetup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2F76-ABB2-4980-B86F-CC919BC40D4E}">
  <sheetPr>
    <pageSetUpPr fitToPage="1"/>
  </sheetPr>
  <dimension ref="A1:F30"/>
  <sheetViews>
    <sheetView showGridLines="0" zoomScaleNormal="100" workbookViewId="0">
      <selection activeCell="C8" sqref="C8"/>
    </sheetView>
  </sheetViews>
  <sheetFormatPr defaultColWidth="9.140625" defaultRowHeight="16.5"/>
  <cols>
    <col min="1" max="1" width="3.7109375" style="23" customWidth="1"/>
    <col min="2" max="2" width="64.7109375" style="23" customWidth="1"/>
    <col min="3" max="4" width="34.7109375" style="23" customWidth="1"/>
    <col min="5" max="16384" width="9.140625" style="23"/>
  </cols>
  <sheetData>
    <row r="1" spans="1:4" ht="13.5" customHeight="1">
      <c r="A1" s="22" t="s">
        <v>0</v>
      </c>
      <c r="C1" s="24"/>
    </row>
    <row r="2" spans="1:4" ht="15.75" customHeight="1">
      <c r="B2" s="26" t="s">
        <v>1</v>
      </c>
      <c r="C2" s="27" t="str">
        <f>IF('Ön Bilgiler'!D5=0,"Ön bilgiler sekmesinden vergi numarası giriniz.",'Ön Bilgiler'!D5)</f>
        <v>Ön bilgiler sekmesinden vergi numarası giriniz.</v>
      </c>
      <c r="D2" s="56" t="s">
        <v>147</v>
      </c>
    </row>
    <row r="3" spans="1:4" ht="15.75" customHeight="1">
      <c r="B3" s="28" t="s">
        <v>72</v>
      </c>
      <c r="C3" s="29" t="str">
        <f>IF('Ön Bilgiler'!D4=0,"Ön bilgiler sekmesinden firma unvanı giriniz.",'Ön Bilgiler'!D4)</f>
        <v>Ön bilgiler sekmesinden firma unvanı giriniz.</v>
      </c>
      <c r="D3" s="57"/>
    </row>
    <row r="5" spans="1:4">
      <c r="B5" s="54"/>
      <c r="C5" s="30"/>
      <c r="D5" s="31"/>
    </row>
    <row r="6" spans="1:4" ht="33.75" thickBot="1">
      <c r="B6" s="55"/>
      <c r="C6" s="32" t="s">
        <v>2</v>
      </c>
      <c r="D6" s="33" t="s">
        <v>125</v>
      </c>
    </row>
    <row r="7" spans="1:4" ht="15" customHeight="1">
      <c r="B7" s="34" t="s">
        <v>126</v>
      </c>
      <c r="C7" s="35">
        <f>SUM(C8:C10)</f>
        <v>0</v>
      </c>
      <c r="D7" s="36">
        <f>SUM(D8:D10)</f>
        <v>0</v>
      </c>
    </row>
    <row r="8" spans="1:4" ht="15" customHeight="1">
      <c r="B8" s="37" t="s">
        <v>127</v>
      </c>
      <c r="C8" s="38"/>
      <c r="D8" s="39"/>
    </row>
    <row r="9" spans="1:4" ht="15" customHeight="1">
      <c r="B9" s="37" t="s">
        <v>128</v>
      </c>
      <c r="C9" s="38"/>
      <c r="D9" s="39"/>
    </row>
    <row r="10" spans="1:4" ht="15" customHeight="1">
      <c r="B10" s="37" t="s">
        <v>129</v>
      </c>
      <c r="C10" s="38"/>
      <c r="D10" s="39"/>
    </row>
    <row r="11" spans="1:4" ht="15" customHeight="1">
      <c r="B11" s="40" t="s">
        <v>130</v>
      </c>
      <c r="C11" s="38"/>
      <c r="D11" s="39"/>
    </row>
    <row r="12" spans="1:4" ht="15" customHeight="1">
      <c r="B12" s="41" t="s">
        <v>131</v>
      </c>
      <c r="C12" s="42">
        <f>SUM(C13:C14)</f>
        <v>0</v>
      </c>
      <c r="D12" s="43">
        <f t="shared" ref="D12" si="0">SUM(D13:D14)</f>
        <v>0</v>
      </c>
    </row>
    <row r="13" spans="1:4" ht="15" customHeight="1">
      <c r="B13" s="37" t="s">
        <v>132</v>
      </c>
      <c r="C13" s="38"/>
      <c r="D13" s="39"/>
    </row>
    <row r="14" spans="1:4" ht="15" customHeight="1">
      <c r="B14" s="37" t="s">
        <v>133</v>
      </c>
      <c r="C14" s="38"/>
      <c r="D14" s="39"/>
    </row>
    <row r="15" spans="1:4" ht="15" customHeight="1">
      <c r="B15" s="41" t="s">
        <v>134</v>
      </c>
      <c r="C15" s="42">
        <f>SUM(C16:C18)</f>
        <v>0</v>
      </c>
      <c r="D15" s="43">
        <f>SUM(D16:D18)</f>
        <v>0</v>
      </c>
    </row>
    <row r="16" spans="1:4" ht="15" customHeight="1">
      <c r="B16" s="51" t="s">
        <v>146</v>
      </c>
      <c r="C16" s="38"/>
      <c r="D16" s="39"/>
    </row>
    <row r="17" spans="2:6" ht="15" customHeight="1">
      <c r="B17" s="37" t="s">
        <v>135</v>
      </c>
      <c r="C17" s="38"/>
      <c r="D17" s="39"/>
    </row>
    <row r="18" spans="2:6" ht="15" customHeight="1" thickBot="1">
      <c r="B18" s="44" t="s">
        <v>136</v>
      </c>
      <c r="C18" s="45"/>
      <c r="D18" s="46"/>
    </row>
    <row r="19" spans="2:6">
      <c r="B19" s="47"/>
      <c r="C19" s="47"/>
      <c r="D19" s="47"/>
    </row>
    <row r="20" spans="2:6">
      <c r="B20" s="48" t="s">
        <v>87</v>
      </c>
      <c r="C20" s="47"/>
      <c r="D20" s="47"/>
    </row>
    <row r="21" spans="2:6" ht="15" customHeight="1">
      <c r="B21" s="50" t="s">
        <v>143</v>
      </c>
      <c r="C21" s="38"/>
      <c r="D21" s="39"/>
    </row>
    <row r="22" spans="2:6" ht="15" customHeight="1"/>
    <row r="23" spans="2:6">
      <c r="B23" s="47"/>
      <c r="C23" s="47"/>
      <c r="D23" s="47"/>
    </row>
    <row r="24" spans="2:6" ht="16.5" customHeight="1">
      <c r="B24" s="58" t="s">
        <v>145</v>
      </c>
      <c r="C24" s="59"/>
      <c r="D24" s="59"/>
      <c r="E24" s="49"/>
      <c r="F24" s="49"/>
    </row>
    <row r="25" spans="2:6" ht="16.5" customHeight="1">
      <c r="B25" s="60"/>
      <c r="C25" s="60"/>
      <c r="D25" s="60"/>
      <c r="E25" s="49"/>
      <c r="F25" s="49"/>
    </row>
    <row r="26" spans="2:6">
      <c r="B26" s="61" t="s">
        <v>144</v>
      </c>
      <c r="C26" s="61"/>
      <c r="D26" s="61"/>
      <c r="E26" s="49"/>
      <c r="F26" s="49"/>
    </row>
    <row r="27" spans="2:6">
      <c r="B27" s="61"/>
      <c r="C27" s="61"/>
      <c r="D27" s="61"/>
    </row>
    <row r="28" spans="2:6" ht="53.25" customHeight="1">
      <c r="B28" s="62" t="s">
        <v>154</v>
      </c>
      <c r="C28" s="62"/>
      <c r="D28" s="62"/>
    </row>
    <row r="29" spans="2:6">
      <c r="B29" s="25" t="str">
        <f>IF(OR(COUNTA(C30)-COUNTIF(C30,"")&gt;0,COUNTA(D30)-COUNTIF(D30,"")&gt;0)," Lütfen aşağıdaki kalemleri kontrol ediniz", "")</f>
        <v/>
      </c>
      <c r="C29" s="25" t="str">
        <f>IF(COUNTA(C30)-COUNTIF(C30,"")&gt;0,"Açıklama", "")</f>
        <v/>
      </c>
      <c r="D29" s="25" t="str">
        <f>IF(COUNTA(D30)-COUNTIF(D30,"")&gt;0,"Açıklama", "")</f>
        <v/>
      </c>
      <c r="E29" s="25"/>
      <c r="F29" s="25"/>
    </row>
    <row r="30" spans="2:6">
      <c r="B30" s="23" t="str">
        <f>IF(OR(C21&gt;C8,  D21&gt;D8), $B21, "")</f>
        <v/>
      </c>
      <c r="C30" s="23" t="str">
        <f>IF(C21&gt;C8, "İhraç kaydıyla yapılan satışlar Yurt içi satışlardan büyük olamaz.", "")</f>
        <v/>
      </c>
      <c r="D30" s="23" t="str">
        <f>IF(D21&gt;D8, "İhraç kaydıyla yapılan satışlar Yurt içi satışlardan büyük olamaz.", "")</f>
        <v/>
      </c>
    </row>
  </sheetData>
  <sheetProtection algorithmName="SHA-512" hashValue="edi0p3/u55Rr5bw5gzRvW+q1iOf8B1Pw6d4kPaiiY9MZjY9XZsUmaJ/lUsRxH6GDBo+LLgX+ikAwLKqFPdGRvA==" saltValue="wtMcM3ebY35mPD/nVFuMVQ==" spinCount="100000" sheet="1" selectLockedCells="1"/>
  <mergeCells count="5">
    <mergeCell ref="D2:D3"/>
    <mergeCell ref="B5:B6"/>
    <mergeCell ref="B24:D25"/>
    <mergeCell ref="B26:D27"/>
    <mergeCell ref="B28:D28"/>
  </mergeCells>
  <dataValidations count="6">
    <dataValidation type="decimal" allowBlank="1" showInputMessage="1" showErrorMessage="1" errorTitle="Hata" error="Lütfen girilen değeri kontrol ediniz. Girilen tutar 0'dan küçük ve 999 milyardan büyük olamaz." sqref="C17:D18 C13:D14 C9:D11" xr:uid="{CEE28BAD-83BC-4458-8B7D-86067149F54C}">
      <formula1>0</formula1>
      <formula2>999999999999</formula2>
    </dataValidation>
    <dataValidation type="decimal" allowBlank="1" showInputMessage="1" showErrorMessage="1" error="0'dan küçük ve 999 Milyardan büyük değer girilemez" sqref="C15:D15" xr:uid="{22D757AF-ABE4-4312-88DC-7DF237AC480F}">
      <formula1>0</formula1>
      <formula2>999000000000</formula2>
    </dataValidation>
    <dataValidation type="whole" allowBlank="1" showInputMessage="1" showErrorMessage="1" error="0'dan küçük ve 999 Milyardan büyük değer girilemez" sqref="C12:D12 C7:D7" xr:uid="{5175A184-EE06-4024-AE5C-95B57EA39485}">
      <formula1>0</formula1>
      <formula2>999000000000</formula2>
    </dataValidation>
    <dataValidation type="decimal" allowBlank="1" showInputMessage="1" showErrorMessage="1" errorTitle="Hata" error="Lütfen girilen değeri kontrol ediniz. Girilen tutar -999 milyardan küçük ve 999 milyardan büyük olamaz." sqref="C16:D16" xr:uid="{9E48BAF9-906C-4179-BF09-8E955AE65A77}">
      <formula1>-999999999999</formula1>
      <formula2>999999999999</formula2>
    </dataValidation>
    <dataValidation type="custom" allowBlank="1" showInputMessage="1" showErrorMessage="1" errorTitle="Hata" error="Lütfen girilen değeri kontrol ediniz. Girilen tutar 0'dan küçük ve 999 milyardan büyük olamaz." sqref="C8:D8" xr:uid="{024E956C-9790-4571-ABC2-CFE78A14ABF6}">
      <formula1>AND(C8&gt;=0,C8&lt;=999999999999,C8&gt;=C21)</formula1>
    </dataValidation>
    <dataValidation type="whole" allowBlank="1" showInputMessage="1" showErrorMessage="1" errorTitle="Hata" error="Lütfen girilen değeri kontrol ediniz. Girilen tutar 0'dan küçük ve 999 milyardan büyük olamaz. İhraç kaydıyla yapılan satışlar yurt içi satışlardan büyük olamaz." sqref="C21:D21" xr:uid="{AF191B9D-3E45-4BFE-B6AF-D2AB937C4C45}">
      <formula1>0</formula1>
      <formula2>999999999999</formula2>
    </dataValidation>
  </dataValidations>
  <pageMargins left="0.7" right="0.7" top="0.75" bottom="0.75" header="0.3" footer="0.3"/>
  <pageSetup paperSize="9" scale="95"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2:M46"/>
  <sheetViews>
    <sheetView workbookViewId="0">
      <selection activeCell="A2" sqref="A2"/>
    </sheetView>
  </sheetViews>
  <sheetFormatPr defaultRowHeight="15"/>
  <cols>
    <col min="1" max="1" width="13.28515625" customWidth="1"/>
    <col min="2" max="2" width="11.85546875" customWidth="1"/>
  </cols>
  <sheetData>
    <row r="2" spans="1:13">
      <c r="A2" s="2">
        <v>46022</v>
      </c>
      <c r="B2" s="2" t="s">
        <v>112</v>
      </c>
      <c r="D2" t="s">
        <v>14</v>
      </c>
    </row>
    <row r="3" spans="1:13">
      <c r="A3" s="2">
        <v>46053</v>
      </c>
      <c r="B3" s="2" t="s">
        <v>113</v>
      </c>
      <c r="D3" t="s">
        <v>15</v>
      </c>
      <c r="J3" t="b">
        <f>IF(ISBLANK('Pasif Kalemler'!C10),FALSE,AND('Pasif Kalemler'!C26&gt;=0,'Pasif Kalemler'!C26&lt;=999999999999,'Pasif Kalemler'!D26&gt;='Pasif Kalemler'!C26,'Pasif Kalemler'!C26&lt;='Pasif Kalemler'!C10))</f>
        <v>0</v>
      </c>
      <c r="K3" t="b">
        <f>IF(ISBLANK('Pasif Kalemler'!D10),FALSE,AND('Pasif Kalemler'!D26&gt;=0,'Pasif Kalemler'!D26&lt;=999999999999,'Pasif Kalemler'!D26&gt;='Pasif Kalemler'!C26,'Pasif Kalemler'!D26&lt;='Pasif Kalemler'!D10))</f>
        <v>0</v>
      </c>
      <c r="L3" t="b">
        <f>IF(ISBLANK('Pasif Kalemler'!E10),FALSE,AND('Pasif Kalemler'!E26&gt;=0,'Pasif Kalemler'!E26&lt;=999999999999,'Pasif Kalemler'!F26&gt;='Pasif Kalemler'!E26,'Pasif Kalemler'!E26&lt;='Pasif Kalemler'!E10))</f>
        <v>0</v>
      </c>
      <c r="M3" t="b">
        <f>IF(ISBLANK('Pasif Kalemler'!F10),FALSE,AND('Pasif Kalemler'!F26&gt;=0,'Pasif Kalemler'!F26&lt;=999999999999,'Pasif Kalemler'!F26&gt;='Pasif Kalemler'!E26,'Pasif Kalemler'!F26&lt;='Pasif Kalemler'!F10))</f>
        <v>0</v>
      </c>
    </row>
    <row r="4" spans="1:13">
      <c r="A4" s="2">
        <v>46081</v>
      </c>
      <c r="B4" s="2" t="s">
        <v>114</v>
      </c>
      <c r="D4" t="s">
        <v>16</v>
      </c>
      <c r="L4" s="1"/>
    </row>
    <row r="5" spans="1:13">
      <c r="A5" s="2">
        <v>46112</v>
      </c>
      <c r="B5" s="2" t="s">
        <v>115</v>
      </c>
      <c r="D5" t="s">
        <v>17</v>
      </c>
    </row>
    <row r="6" spans="1:13">
      <c r="A6" s="2">
        <v>46142</v>
      </c>
      <c r="D6" t="s">
        <v>18</v>
      </c>
    </row>
    <row r="7" spans="1:13">
      <c r="A7" s="2">
        <v>46173</v>
      </c>
      <c r="D7" t="s">
        <v>19</v>
      </c>
    </row>
    <row r="8" spans="1:13">
      <c r="A8" s="2">
        <v>46203</v>
      </c>
      <c r="D8" t="s">
        <v>20</v>
      </c>
    </row>
    <row r="9" spans="1:13">
      <c r="A9" s="2">
        <v>46234</v>
      </c>
      <c r="D9" t="s">
        <v>21</v>
      </c>
    </row>
    <row r="10" spans="1:13">
      <c r="A10" s="2">
        <v>46265</v>
      </c>
      <c r="D10" t="s">
        <v>22</v>
      </c>
    </row>
    <row r="11" spans="1:13">
      <c r="A11" s="2">
        <v>46295</v>
      </c>
      <c r="D11" t="s">
        <v>23</v>
      </c>
    </row>
    <row r="12" spans="1:13">
      <c r="A12" s="2">
        <v>46326</v>
      </c>
      <c r="D12" t="s">
        <v>24</v>
      </c>
    </row>
    <row r="13" spans="1:13">
      <c r="A13" s="2">
        <v>46356</v>
      </c>
      <c r="D13" t="s">
        <v>25</v>
      </c>
    </row>
    <row r="14" spans="1:13">
      <c r="A14" s="2">
        <v>46387</v>
      </c>
      <c r="D14" t="s">
        <v>26</v>
      </c>
    </row>
    <row r="15" spans="1:13">
      <c r="A15" s="2">
        <v>46418</v>
      </c>
      <c r="D15" t="s">
        <v>27</v>
      </c>
    </row>
    <row r="16" spans="1:13">
      <c r="A16" s="2">
        <v>46446</v>
      </c>
      <c r="D16" t="s">
        <v>28</v>
      </c>
    </row>
    <row r="17" spans="1:4">
      <c r="A17" s="2">
        <v>46477</v>
      </c>
      <c r="D17" t="s">
        <v>29</v>
      </c>
    </row>
    <row r="18" spans="1:4">
      <c r="A18" s="2">
        <v>46507</v>
      </c>
      <c r="D18" t="s">
        <v>30</v>
      </c>
    </row>
    <row r="19" spans="1:4">
      <c r="A19" s="2">
        <v>46538</v>
      </c>
      <c r="D19" t="s">
        <v>31</v>
      </c>
    </row>
    <row r="20" spans="1:4">
      <c r="A20" s="2">
        <v>46568</v>
      </c>
      <c r="D20" t="s">
        <v>32</v>
      </c>
    </row>
    <row r="21" spans="1:4">
      <c r="A21" s="2">
        <v>46599</v>
      </c>
      <c r="D21" t="s">
        <v>33</v>
      </c>
    </row>
    <row r="22" spans="1:4">
      <c r="A22" s="2">
        <v>46630</v>
      </c>
      <c r="D22" t="s">
        <v>34</v>
      </c>
    </row>
    <row r="23" spans="1:4">
      <c r="A23" s="2">
        <v>46660</v>
      </c>
      <c r="D23" t="s">
        <v>35</v>
      </c>
    </row>
    <row r="24" spans="1:4">
      <c r="A24" s="2">
        <v>46691</v>
      </c>
      <c r="D24" t="s">
        <v>36</v>
      </c>
    </row>
    <row r="25" spans="1:4">
      <c r="A25" s="2">
        <v>46721</v>
      </c>
      <c r="D25" t="s">
        <v>37</v>
      </c>
    </row>
    <row r="26" spans="1:4">
      <c r="A26" s="2">
        <v>46722</v>
      </c>
      <c r="D26" t="s">
        <v>38</v>
      </c>
    </row>
    <row r="27" spans="1:4">
      <c r="D27" t="s">
        <v>39</v>
      </c>
    </row>
    <row r="28" spans="1:4">
      <c r="D28" t="s">
        <v>40</v>
      </c>
    </row>
    <row r="29" spans="1:4">
      <c r="D29" t="s">
        <v>58</v>
      </c>
    </row>
    <row r="30" spans="1:4">
      <c r="D30" t="s">
        <v>41</v>
      </c>
    </row>
    <row r="31" spans="1:4">
      <c r="D31" t="s">
        <v>42</v>
      </c>
    </row>
    <row r="32" spans="1:4">
      <c r="D32" t="s">
        <v>43</v>
      </c>
    </row>
    <row r="33" spans="4:4">
      <c r="D33" t="s">
        <v>44</v>
      </c>
    </row>
    <row r="34" spans="4:4">
      <c r="D34" t="s">
        <v>45</v>
      </c>
    </row>
    <row r="35" spans="4:4">
      <c r="D35" t="s">
        <v>46</v>
      </c>
    </row>
    <row r="36" spans="4:4">
      <c r="D36" t="s">
        <v>47</v>
      </c>
    </row>
    <row r="37" spans="4:4">
      <c r="D37" t="s">
        <v>48</v>
      </c>
    </row>
    <row r="38" spans="4:4">
      <c r="D38" t="s">
        <v>49</v>
      </c>
    </row>
    <row r="39" spans="4:4">
      <c r="D39" t="s">
        <v>50</v>
      </c>
    </row>
    <row r="40" spans="4:4">
      <c r="D40" t="s">
        <v>57</v>
      </c>
    </row>
    <row r="41" spans="4:4">
      <c r="D41" t="s">
        <v>51</v>
      </c>
    </row>
    <row r="42" spans="4:4">
      <c r="D42" t="s">
        <v>52</v>
      </c>
    </row>
    <row r="43" spans="4:4">
      <c r="D43" t="s">
        <v>53</v>
      </c>
    </row>
    <row r="44" spans="4:4">
      <c r="D44" t="s">
        <v>54</v>
      </c>
    </row>
    <row r="45" spans="4:4">
      <c r="D45" t="s">
        <v>55</v>
      </c>
    </row>
    <row r="46" spans="4:4">
      <c r="D46" t="s">
        <v>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8 l m Y W / i m k m G m A A A A + A A A A B I A H A B D b 2 5 m a W c v U G F j a 2 F n Z S 5 4 b W w g o h g A K K A U A A A A A A A A A A A A A A A A A A A A A A A A A A A A h Y + x D o I w G I R f h X S n L S U x h v y U w V U S o 8 a 4 N r V C I x T T F s u 7 O f h I v o I Y R d 0 c b r i 7 b 7 i 7 X 2 9 Q D G 0 T X Z R 1 u j M 5 S j B F k T K y O 2 h T 5 a j 3 x 3 i O C g 4 r I U + i U t E I G 5 c N 7 p C j 2 v t z R k g I A Y c U d 7 Y i j N K E 7 M v l R t a q F e g D 6 / 9 w r I 3 z w k i F O O x e Y z j D S T q K z S j D F M g U Q 6 n N F 2 H j 4 m f 7 E 8 K i b 3 x v F f c 2 3 q 6 B T B b I + w V / A F B L A w Q U A A I A C A D y W Z h 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l m Y W y i K R 7 g O A A A A E Q A A A B M A H A B G b 3 J t d W x h c y 9 T Z W N 0 a W 9 u M S 5 t I K I Y A C i g F A A A A A A A A A A A A A A A A A A A A A A A A A A A A C t O T S 7 J z M 9 T C I b Q h t Y A U E s B A i 0 A F A A C A A g A 8 l m Y W / i m k m G m A A A A + A A A A B I A A A A A A A A A A A A A A A A A A A A A A E N v b m Z p Z y 9 Q Y W N r Y W d l L n h t b F B L A Q I t A B Q A A g A I A P J Z m F s P y u m r p A A A A O k A A A A T A A A A A A A A A A A A A A A A A P I A A A B b Q 2 9 u d G V u d F 9 U e X B l c 1 0 u e G 1 s U E s B A i 0 A F A A C A A g A 8 l m Y 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C t 9 T 4 T y 8 p C t 5 8 D n Z q x V i Q A A A A A A g A A A A A A A 2 Y A A M A A A A A Q A A A A c T l B U 4 J p j S U 6 d F 1 / z H e U g Q A A A A A E g A A A o A A A A B A A A A D / B c W i z 5 b B o c w a V 2 d t w / b f U A A A A E l N q v l Z 8 R M Q a Z 1 w q s b 8 Y h n u i G a X w Z M N 7 H R I N g K w Q j O z Y L z 8 B i C S Q L E D e K L i 7 r T z r k i / N u 6 M U K M p K E F M P n L M 6 3 7 a O u 6 F l c k + t 0 g m 3 / s 9 1 c j W F A A A A D n + O r / f C f q A 8 V q D B x e K 3 C R 8 r q R 5 < / D a t a M a s h u p > 
</file>

<file path=customXml/itemProps1.xml><?xml version="1.0" encoding="utf-8"?>
<ds:datastoreItem xmlns:ds="http://schemas.openxmlformats.org/officeDocument/2006/customXml" ds:itemID="{D4F143D3-6A7E-4C2E-B711-086AE233048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Açıklama</vt:lpstr>
      <vt:lpstr>Ön Bilgiler</vt:lpstr>
      <vt:lpstr>Aktif Kalemler</vt:lpstr>
      <vt:lpstr>Pasif Kalemler</vt:lpstr>
      <vt:lpstr>Duran Varlıklar</vt:lpstr>
      <vt:lpstr>Alış Satış Bilgileri</vt:lpstr>
      <vt:lpstr>Aylar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2023-11-29T07:21:17Z</cp:lastPrinted>
  <dcterms:created xsi:type="dcterms:W3CDTF">2015-06-05T18:17:20Z</dcterms:created>
  <dcterms:modified xsi:type="dcterms:W3CDTF">2026-01-27T13:30:29Z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_AddedWatermark_PropertyName">
    <vt:lpwstr/>
  </property>
  <property fmtid="{D5CDD505-2E9C-101B-9397-08002B2CF9AE}" pid="3" name="VeriketAuthor">
    <vt:lpwstr>ujNlPTUxbs9EsgjW3ofjfQ==</vt:lpwstr>
  </property>
  <property fmtid="{D5CDD505-2E9C-101B-9397-08002B2CF9AE}" pid="4" name="VeriketClassification">
    <vt:lpwstr>FCA16667-98CE-44CD-B8EF-FE69F63F5112</vt:lpwstr>
  </property>
  <property fmtid="{D5CDD505-2E9C-101B-9397-08002B2CF9AE}" pid="5" name="DetectedPolicyPropertyName">
    <vt:lpwstr>a8b79957-7998-4932-95cd-f3d12c7dd257</vt:lpwstr>
  </property>
  <property fmtid="{D5CDD505-2E9C-101B-9397-08002B2CF9AE}" pid="6" name="DetectedKeywordsPropertyName">
    <vt:lpwstr>Bilanço</vt:lpwstr>
  </property>
</Properties>
</file>